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vrau570bsm00.oceania.corp.anz.com\wightj$\Desktop\"/>
    </mc:Choice>
  </mc:AlternateContent>
  <xr:revisionPtr revIDLastSave="0" documentId="13_ncr:1_{7317D4E7-1DA9-4D4F-B7E3-F8773835A247}" xr6:coauthVersionLast="47" xr6:coauthVersionMax="47" xr10:uidLastSave="{00000000-0000-0000-0000-000000000000}"/>
  <workbookProtection workbookAlgorithmName="SHA-512" workbookHashValue="HPYnKlBMfb7Jn2BuilBNe7KR7WdE1aBy4gBGbHik/CUuVDl0GV3wGuyN3CnfvOxDcKeMg4xtUTEhl9VtmecnhA==" workbookSaltValue="ED3zFIhdPhQ8VZyXF6YYzw==" workbookSpinCount="100000" lockStructure="1"/>
  <bookViews>
    <workbookView xWindow="-120" yWindow="-120" windowWidth="51840" windowHeight="21120" tabRatio="690" xr2:uid="{19E3A44C-E9E4-4738-813B-32AC311C94B2}"/>
  </bookViews>
  <sheets>
    <sheet name="Cover" sheetId="2" r:id="rId1"/>
    <sheet name="Table of Contents" sheetId="3" r:id="rId2"/>
    <sheet name="Disclaimer &amp; Important Notices" sheetId="4" r:id="rId3"/>
    <sheet name="Content Index" sheetId="25" r:id="rId4"/>
    <sheet name="Operational Emissions" sheetId="27" r:id="rId5"/>
    <sheet name="Financed Emissions" sheetId="28" r:id="rId6"/>
    <sheet name="Total Aus Lending Portfolio" sheetId="29" r:id="rId7"/>
    <sheet name="Financing Sustainability" sheetId="30" r:id="rId8"/>
    <sheet name="S&amp;E Risk Management" sheetId="8" r:id="rId9"/>
    <sheet name="Supply Chain" sheetId="9" r:id="rId10"/>
    <sheet name="Community Investment" sheetId="10" r:id="rId11"/>
    <sheet name="Employees" sheetId="34" r:id="rId12"/>
    <sheet name="Responsible Customer Engagement" sheetId="12" r:id="rId13"/>
    <sheet name="Industry Association Payments" sheetId="23" r:id="rId14"/>
    <sheet name="Salient Human Rights" sheetId="13" r:id="rId15"/>
    <sheet name="GRI" sheetId="14" r:id="rId16"/>
    <sheet name="UN GP" sheetId="15" r:id="rId17"/>
    <sheet name="UN PRB" sheetId="21" r:id="rId18"/>
    <sheet name="Glossary of terms" sheetId="17" r:id="rId19"/>
    <sheet name="Change Register-do not publish" sheetId="22" state="hidden" r:id="rId20"/>
  </sheets>
  <definedNames>
    <definedName name="_xlnm._FilterDatabase" localSheetId="18" hidden="1">'Glossary of terms'!$B$5:$C$132</definedName>
    <definedName name="_ftn1" localSheetId="17">'UN PRB'!#REF!</definedName>
    <definedName name="_ftnref1" localSheetId="17">'UN PRB'!#REF!</definedName>
    <definedName name="_Toc211345461" localSheetId="5">'Financed Emissions'!#REF!</definedName>
    <definedName name="_xlnm.Print_Area" localSheetId="10">'Community Investment'!$A$1:$H$61</definedName>
    <definedName name="_xlnm.Print_Area" localSheetId="11">Employees!$A$1:$V$22</definedName>
    <definedName name="_xlnm.Print_Area" localSheetId="15">GRI!$A$1:$G$228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34" l="1"/>
  <c r="H42" i="34"/>
  <c r="I40" i="34"/>
  <c r="M20" i="34"/>
  <c r="L20" i="34"/>
  <c r="K20" i="34"/>
  <c r="N19" i="34"/>
  <c r="N18" i="34"/>
  <c r="N17" i="34"/>
  <c r="N15" i="34"/>
  <c r="N14" i="34"/>
  <c r="D7" i="30"/>
  <c r="C11" i="23"/>
  <c r="D41" i="10"/>
  <c r="D27" i="10"/>
  <c r="D28" i="10"/>
  <c r="D29" i="10"/>
  <c r="D30" i="10"/>
  <c r="D31" i="10"/>
  <c r="D20" i="10"/>
  <c r="D21" i="10"/>
  <c r="D22" i="10"/>
  <c r="D8" i="10"/>
  <c r="D9" i="10"/>
  <c r="D10" i="10"/>
  <c r="D11" i="10"/>
  <c r="D12" i="10"/>
  <c r="N20" i="34" l="1"/>
  <c r="D13" i="10"/>
  <c r="D32" i="10"/>
</calcChain>
</file>

<file path=xl/sharedStrings.xml><?xml version="1.0" encoding="utf-8"?>
<sst xmlns="http://schemas.openxmlformats.org/spreadsheetml/2006/main" count="2795" uniqueCount="1496">
  <si>
    <t xml:space="preserve">ESG Data and </t>
  </si>
  <si>
    <t>Frameworks Pack</t>
  </si>
  <si>
    <t>This data and frameworks pack summarises our progress on key ESG metrics for financial year 2025. It also incorporates our Global Reporting Initiative Standards Content Index, Responsible Banking Progress Statement and United Nations Guiding Principles Reporting Framework index. It accompanies our 2025 ESG Report and 2025 Climate Report and forms part of our Annual Reporting suite.</t>
  </si>
  <si>
    <t xml:space="preserve">The pack covers all ANZ Group Holdings Ltd (ANZ) operations worldwide over which, unless otherwise stated, we have control for the financial year commencing on 1 October 2024 and ending 30 September 2025. </t>
  </si>
  <si>
    <t>Where data is still maturing and may only be for a part of our operations, the data boundary will be noted. Monetary amounts in this document are reported in Australian dollars, unless otherwise stated.  Values may not add to totals due to rounding.</t>
  </si>
  <si>
    <t>On 31 July 2024, ANZ acquired 100% of the shares in SBGH Limited, the immediate holding company of Suncorp Bank. Where Suncorp Bank is included or excluded in data throughout this pack, this is denoted, noting Suncorp Bank is excluded from prior year metrics, unless otherwise stated.</t>
  </si>
  <si>
    <t xml:space="preserve">KPMG has provided limited assurance over the contents of this data pack as specified in KPMG's opinions located in the 2025 ESG Report and 2025 Climate Report. </t>
  </si>
  <si>
    <t>2025 ESG Data and Frameworks Pack</t>
  </si>
  <si>
    <t>Table of Contents</t>
  </si>
  <si>
    <t>GENERAL</t>
  </si>
  <si>
    <t>Disclaimer &amp; Important Notices</t>
  </si>
  <si>
    <t>Content Index</t>
  </si>
  <si>
    <t>DATA SHEETS</t>
  </si>
  <si>
    <t>Operational Emissions</t>
  </si>
  <si>
    <t>Financed Emissions</t>
  </si>
  <si>
    <t>Total Australia Lending Portfolio</t>
  </si>
  <si>
    <t>Financing Sustainability</t>
  </si>
  <si>
    <t>Social &amp; Environmental (S&amp;E) Risk Management</t>
  </si>
  <si>
    <t>Supply Chain</t>
  </si>
  <si>
    <t>Community Investment</t>
  </si>
  <si>
    <t>Employees</t>
  </si>
  <si>
    <t>Responsible Customer Engagement</t>
  </si>
  <si>
    <t>Industry Association Payments</t>
  </si>
  <si>
    <t>SALIENT HUMAN RIGHTS</t>
  </si>
  <si>
    <t>Salient Human Rights</t>
  </si>
  <si>
    <t>REPORTING FRAMEWORKS</t>
  </si>
  <si>
    <t>Global Reporting Initiative (GRI) Standards Content Index</t>
  </si>
  <si>
    <t>United Nations Guiding Principles (UN GP) on Business and Human Rights Reporting Framework</t>
  </si>
  <si>
    <t xml:space="preserve">Responsible Banking Progress Statement </t>
  </si>
  <si>
    <t xml:space="preserve">GLOSSARY OF TERMS </t>
  </si>
  <si>
    <t>Glossary of Terms</t>
  </si>
  <si>
    <t>DISCLAIMER AND IMPORTANT NOTICES</t>
  </si>
  <si>
    <t>The material in this report contains general background information about the Group’s activities current as at
7 November 2025. It is information given in summary form and does not purport to be complete. It has a sustainability focus and does not reflect the totality of the Group’s business activities. For a more complete overview of the Group’s business, see the 2025 Annual Report available at anz.com/annualreport.
It is not intended to be and should not be relied upon as advice to investors or potential investors, and does not take into account the investment objectives, financial situation or needs of any particular investor. These should be considered, with or without professional advice, when deciding if an investment is appropriate.</t>
  </si>
  <si>
    <r>
      <rPr>
        <b/>
        <sz val="9"/>
        <color rgb="FF000000"/>
        <rFont val="Aeonik"/>
        <family val="2"/>
      </rPr>
      <t xml:space="preserve">FORWARD-LOOKING STATEMENTS
</t>
    </r>
    <r>
      <rPr>
        <sz val="9"/>
        <color rgb="FF000000"/>
        <rFont val="Aeonik"/>
        <family val="2"/>
      </rPr>
      <t xml:space="preserve">
This report may contain forward-looking statements or opinions including statements regarding our intent, belief or current expectations with respect to the Group’s business operations, market conditions, results of operations and financial condition, sustainability objectives or targets, and risk management practices. Those matters are subject to risks and uncertainties that could cause the actual results and financial position of the Group to differ materially from the information presented herein. When used in the report, the words ‘forecast’, ‘estimate’, ‘goal’, ‘target’, ‘indicator’, ‘plan’, ‘pathway’, ‘ambition’, ‘modelling’, ‘project’, ‘intend’, ‘anticipate’, ‘believe’, ‘expect’, ‘may’, ‘probability’, ‘risk’, ‘will’, ‘seek’, ‘would’, ‘could’, ‘should’ and similar expressions, as they relate to the Group and its management, are intended to identify forward-looking statements or opinions.
Those statements are usually predictive in character; or may be affected by inaccurate assumptions or unknown risks and uncertainties or may differ materially from results ultimately achieved. As such, these statements should not be relied upon when making investment decisions. There can be no assurance that actual outcomes will not differ materially from any forward-looking statements or opinions contained herein. Also see the notice about climate related information below which may affect climate-related forward-looking statements or opinions.
The forward-looking statements or opinions only speak as at 7 November 2025 and no representation is made as to their correctness on or after this date. No member of the Group undertakes to publicly release the result of any revisions to these statements to reflect events or circumstances after this date to reflect the occurrence of unanticipated events.</t>
    </r>
  </si>
  <si>
    <r>
      <rPr>
        <b/>
        <sz val="9"/>
        <color rgb="FF000000"/>
        <rFont val="Aeonik"/>
        <family val="2"/>
      </rPr>
      <t xml:space="preserve">CLIMATE-RELATED INFORMATION  
</t>
    </r>
    <r>
      <rPr>
        <sz val="9"/>
        <color rgb="FF000000"/>
        <rFont val="Aeonik"/>
        <family val="2"/>
      </rPr>
      <t xml:space="preserve">
This report may contain climate-related statements, including in relation to climate-related risks and opportunities,
climate-related goals and ambitions, emissions reduction pathways and climate projections. While the statements
were prepared in good faith, climaterelated statements are subject to significant uncertainty, challenges and
risks that may affect their usefulness, accuracy and completeness, including:
1. Availability and reliability of data – emissions and climate-related data may be incomplete, inconsistent, unreliable or unavailable (including information from the Group’s customers), and it may be necessary to rely on assumptions, estimates or proxies where that is the case.
2. Uncertain methodologies and modelling methodologies, frameworks and standards used for calculations of
climate-related metrics, modelling and climate data are not universally applied, are rapidly evolving and subject to
change. This may impact the data modelling, approaches, and targets used in preparation of this report.
3. Scenario analysis limitations - analysis of climate scenarios is limited by its reliance on assumptions, estimates and projections that are not exact.
4. Complexity of calculations and estimates – estimating financed or facilitated emissions (including allocating emissions to banking activities) and emissions reduction is complex and relies on assumptions and judgments, often made in respect of long periods of time.
5. Changes to climate-related governing frameworks – changes to climate-related policy, laws, regulations and
market practices, standards and developments, including those resulting from legal proceedings and regulatory
investigations.
6. Lack of consistency in definitions and climate-science terminology subject to changes – definitions and standards for climate-related data and assessment frameworks used across industries and jurisdictions may vary, and terminology and concepts relating to climate science and decarbonisation pathways may evolve and change over time. These inconsistencies and changes can also make comparisons between different organisations’ climate
targets and achievements difficult or inappropriate.
7. Reliance on third parties for data or involvement – the Group may need to rely on assistance, data or other
information from external data and methodology providers or other third parties, which may also be subject
to change and uncertainty. Additionally, action and continuing participation of third parties, such as stakeholders, may be required (including financial institutions and governmental and nongovernmental organisations).
</t>
    </r>
  </si>
  <si>
    <t>Due to these uncertainties, challenges and risks, statements, assumptions, judgments, calculations, estimates or proxies made or used by the Group may turn out to be incorrect, inaccurate or incomplete. Readers should conduct their own independent analysis and not rely on the information for investment decision-making.</t>
  </si>
  <si>
    <t>The information in this notice should be read with the qualifications, limitations and guidance included throughout this data and frameworks pack and in:
ANZ 2025 ESG Report available at anz.com/esgreport
ANZ 2025 Climate Report available at anz.com/esgreport
Appendix 5 ANZ Financed Emissions Methodology included in the 2025 Climate Report available at anz.com/esgreport
Appendix 7 ANZ  Scope 1, Scope 2 and Scope 3 Operational Greenhouse Gas Reporting Methodology included in the 2025 Climate Report available at anz.com/esgreport
ANZ Social and Environmental Sustainability Target Methodology available at anz.com/esgreport</t>
  </si>
  <si>
    <t>Sheet in 2025 Data &amp; Frameworks Pack</t>
  </si>
  <si>
    <t>FRAMEWORKS</t>
  </si>
  <si>
    <t>Global Reporting Initiative (GRI) 2021 Standards Content Index</t>
  </si>
  <si>
    <t>MOST MATERIAL ESG TOPICS</t>
  </si>
  <si>
    <t>Ethics, conduct and culture</t>
  </si>
  <si>
    <t xml:space="preserve">2025 ESG Report </t>
  </si>
  <si>
    <t>Report - pages 18-19</t>
  </si>
  <si>
    <t>Code of Conduct</t>
  </si>
  <si>
    <t>Policy</t>
  </si>
  <si>
    <t>Anti-Money Laundering and Counter-Terrorism Financing Policy Summary</t>
  </si>
  <si>
    <t>Whistleblower Policy</t>
  </si>
  <si>
    <t>Responsible customer engagement</t>
  </si>
  <si>
    <t>Report - pages 20-26</t>
  </si>
  <si>
    <t>Banking Code of Practice</t>
  </si>
  <si>
    <t>Online</t>
  </si>
  <si>
    <t>Environmental sustainability</t>
  </si>
  <si>
    <t>2025 Climate Report</t>
  </si>
  <si>
    <t>Report</t>
  </si>
  <si>
    <t>2025 Climate Change Commitment</t>
  </si>
  <si>
    <t>2025 Energy Customer Approach</t>
  </si>
  <si>
    <t>Report - pages 27-28</t>
  </si>
  <si>
    <t>Financing sustainability</t>
  </si>
  <si>
    <t>Financed emissions</t>
  </si>
  <si>
    <t>2024 Social and Environment Sustainability Target Methodology</t>
  </si>
  <si>
    <t>Methodology</t>
  </si>
  <si>
    <t>Financial wellbeing</t>
  </si>
  <si>
    <t>Report - pages 30-31</t>
  </si>
  <si>
    <t>Financial Wellbeing</t>
  </si>
  <si>
    <t>Housing</t>
  </si>
  <si>
    <t>Report - pages 32-33</t>
  </si>
  <si>
    <t>Accessing affordable housing</t>
  </si>
  <si>
    <t>ANZ Good Energy Home Loan</t>
  </si>
  <si>
    <t>ANZ Healthy Home Loan Package</t>
  </si>
  <si>
    <t xml:space="preserve">Information security </t>
  </si>
  <si>
    <t>Report - pages 34-37</t>
  </si>
  <si>
    <t>ANZ Privacy Centre</t>
  </si>
  <si>
    <t>Privacy Policy</t>
  </si>
  <si>
    <t>Regulation and risk management</t>
  </si>
  <si>
    <t>Report - pages 16-17, 38-41</t>
  </si>
  <si>
    <t>S&amp;E risk management</t>
  </si>
  <si>
    <t>Supply chain</t>
  </si>
  <si>
    <t>Group Sanctions Approach</t>
  </si>
  <si>
    <t>Approach</t>
  </si>
  <si>
    <t>Anti-Bribery and Anti-Corruption Policy</t>
  </si>
  <si>
    <t>Anti-Fraud Policy Summary</t>
  </si>
  <si>
    <t>Supplier Code of Practice</t>
  </si>
  <si>
    <t xml:space="preserve">Social and Environmental Risk Policy </t>
  </si>
  <si>
    <t>Energy Industry</t>
  </si>
  <si>
    <t>Social &amp; Environmental Risk 'sensitive sector' Schedule</t>
  </si>
  <si>
    <t>Extractives Industry</t>
  </si>
  <si>
    <t>Land and Forest Management</t>
  </si>
  <si>
    <t>Water Management</t>
  </si>
  <si>
    <t>Military Equipment</t>
  </si>
  <si>
    <t>Social &amp; Environmental Risk Management</t>
  </si>
  <si>
    <t>Sustainable Procurement</t>
  </si>
  <si>
    <t xml:space="preserve">Equator Principles </t>
  </si>
  <si>
    <t>External website</t>
  </si>
  <si>
    <t>ESG Governance</t>
  </si>
  <si>
    <t>FOUNDATIONAL ESG TOPICS</t>
  </si>
  <si>
    <t>Digital banking experience</t>
  </si>
  <si>
    <t>Report - page 42</t>
  </si>
  <si>
    <t xml:space="preserve">Diversity and inclusion </t>
  </si>
  <si>
    <t>Report - pages 43-48</t>
  </si>
  <si>
    <t xml:space="preserve">Diversity and Inclusion Policy </t>
  </si>
  <si>
    <t>Equal Opportunity, Bullying and Harassment Policy Summary</t>
  </si>
  <si>
    <t>Accessibility and Inclusion</t>
  </si>
  <si>
    <t>Accessibility and Inclusion Plan 2023-2025</t>
  </si>
  <si>
    <t>Cultural Diversity</t>
  </si>
  <si>
    <t>Reconciliation Action Plan</t>
  </si>
  <si>
    <t>Fuelling the fire: ANZ’s First Nations Strategy (Australia)</t>
  </si>
  <si>
    <t>Tākiri-ā-Rangi Te Ao Māori Strategy</t>
  </si>
  <si>
    <t>Employer Public Report for Workplace Gender Equality Agency</t>
  </si>
  <si>
    <t>Employee experience</t>
  </si>
  <si>
    <t>Report - pages 49-51</t>
  </si>
  <si>
    <t>Sheet in Data &amp; Frameworks Pack</t>
  </si>
  <si>
    <t>Volunteer Leave Policy</t>
  </si>
  <si>
    <t>Wellbeing Safety Policy Summary</t>
  </si>
  <si>
    <t>Wellbeing and Safety Management System Overview</t>
  </si>
  <si>
    <t>Human rights</t>
  </si>
  <si>
    <t>Report - page 52</t>
  </si>
  <si>
    <t xml:space="preserve">2024 Modern Slavery and Human Trafficking Statement </t>
  </si>
  <si>
    <t>2025 ANZ Human Rights Statement</t>
  </si>
  <si>
    <t xml:space="preserve">ANZ Human Rights Grievance Mechanism Framework </t>
  </si>
  <si>
    <t>Framework</t>
  </si>
  <si>
    <t>Thriving communities</t>
  </si>
  <si>
    <t>Report - page 53</t>
  </si>
  <si>
    <t>Community investment</t>
  </si>
  <si>
    <t>OTHER</t>
  </si>
  <si>
    <t>Board</t>
  </si>
  <si>
    <t>ANZ Constitution</t>
  </si>
  <si>
    <t>Constitution</t>
  </si>
  <si>
    <t>Board Related Charters</t>
  </si>
  <si>
    <t>Charter</t>
  </si>
  <si>
    <t>Board of Directors</t>
  </si>
  <si>
    <t>Board Renewal Policy</t>
  </si>
  <si>
    <t>2024 Corporate Governance Statement</t>
  </si>
  <si>
    <t>Statement</t>
  </si>
  <si>
    <t>Tax Strategy</t>
  </si>
  <si>
    <t>Voluntary Tax Transparency Report</t>
  </si>
  <si>
    <t>Tax Governance Policy Summary</t>
  </si>
  <si>
    <t>Tax Transfer Pricing Governance Policy Summary</t>
  </si>
  <si>
    <t>Other</t>
  </si>
  <si>
    <t>ANZ New Zealand Investments</t>
  </si>
  <si>
    <t>SDG Bond Framework</t>
  </si>
  <si>
    <t>Political donations</t>
  </si>
  <si>
    <t>Directors' Report in the 2025 ANZGHL Annual Report</t>
  </si>
  <si>
    <t>2025 ANZ GHL Annual Report</t>
  </si>
  <si>
    <r>
      <t xml:space="preserve">* Defined at </t>
    </r>
    <r>
      <rPr>
        <b/>
        <sz val="9"/>
        <color rgb="FF000000"/>
        <rFont val="Aeonik"/>
        <family val="2"/>
      </rPr>
      <t xml:space="preserve">end of sheet </t>
    </r>
  </si>
  <si>
    <r>
      <t xml:space="preserve">and in </t>
    </r>
    <r>
      <rPr>
        <b/>
        <sz val="9"/>
        <color rgb="FF000000"/>
        <rFont val="Aeonik"/>
        <family val="2"/>
      </rPr>
      <t xml:space="preserve">Glossary of terms sheet </t>
    </r>
  </si>
  <si>
    <t>Suncorp Bank is included from 2025 for Operational Emissions. Prior year comparatives are excluding Suncorp Bank.</t>
  </si>
  <si>
    <r>
      <t xml:space="preserve">Operational emissions have been disclosed separately to financed and facilitated emissions (available on a separate tab) due to the differences in calculation approaches and criteria.  For further detail refer to the Financed and Facilitated Emissions Methodology (Appendix 5) and our Scope 1, Scope 2 and Scope 3 Operational GHG emissions reporting methodology (Appendix 7), located at </t>
    </r>
    <r>
      <rPr>
        <b/>
        <i/>
        <sz val="9"/>
        <color rgb="FF000000"/>
        <rFont val="Aeonik"/>
        <family val="2"/>
      </rPr>
      <t>anz.com/esgreport</t>
    </r>
    <r>
      <rPr>
        <i/>
        <sz val="9"/>
        <color rgb="FF000000"/>
        <rFont val="Aeonik"/>
        <family val="2"/>
      </rPr>
      <t>.</t>
    </r>
  </si>
  <si>
    <r>
      <t>Global GHG emissions Scope 1, 2 &amp; 3
(tonnes CO</t>
    </r>
    <r>
      <rPr>
        <b/>
        <vertAlign val="subscript"/>
        <sz val="11"/>
        <color rgb="FF0572E6"/>
        <rFont val="Aeonik"/>
        <family val="2"/>
      </rPr>
      <t>2</t>
    </r>
    <r>
      <rPr>
        <b/>
        <sz val="11"/>
        <color rgb="FF0572E6"/>
        <rFont val="Aeonik"/>
        <family val="2"/>
      </rPr>
      <t>-e) - Location-Based*</t>
    </r>
  </si>
  <si>
    <r>
      <t>2025</t>
    </r>
    <r>
      <rPr>
        <b/>
        <i/>
        <sz val="9"/>
        <color rgb="FF0572E6"/>
        <rFont val="Aeonik"/>
        <family val="2"/>
      </rPr>
      <t xml:space="preserve">
1 Oct to 
30 Sep</t>
    </r>
  </si>
  <si>
    <r>
      <t>2025</t>
    </r>
    <r>
      <rPr>
        <b/>
        <i/>
        <sz val="9"/>
        <color rgb="FF0572E6"/>
        <rFont val="Aeonik"/>
        <family val="2"/>
      </rPr>
      <t xml:space="preserve">
1 Jul to 
30 Jun</t>
    </r>
  </si>
  <si>
    <r>
      <t xml:space="preserve">2024
</t>
    </r>
    <r>
      <rPr>
        <b/>
        <i/>
        <sz val="9"/>
        <color rgb="FF0572E6"/>
        <rFont val="Aeonik"/>
        <family val="2"/>
      </rPr>
      <t>1 Jul to 
30 Jun</t>
    </r>
  </si>
  <si>
    <r>
      <t xml:space="preserve">2023
</t>
    </r>
    <r>
      <rPr>
        <b/>
        <i/>
        <sz val="9"/>
        <color rgb="FF0572E6"/>
        <rFont val="Aeonik"/>
        <family val="2"/>
      </rPr>
      <t>1 Jul to 
30 Jun</t>
    </r>
  </si>
  <si>
    <r>
      <t xml:space="preserve">2022
</t>
    </r>
    <r>
      <rPr>
        <b/>
        <i/>
        <sz val="9"/>
        <color rgb="FF0572E6"/>
        <rFont val="Aeonik"/>
        <family val="2"/>
      </rPr>
      <t>1 Jul to 
30 Jun</t>
    </r>
  </si>
  <si>
    <r>
      <t xml:space="preserve">2021
</t>
    </r>
    <r>
      <rPr>
        <b/>
        <i/>
        <sz val="9"/>
        <color rgb="FF0572E6"/>
        <rFont val="Aeonik"/>
        <family val="2"/>
      </rPr>
      <t>1 Jul to 
30 Jun</t>
    </r>
  </si>
  <si>
    <t>Scope 1</t>
  </si>
  <si>
    <t> </t>
  </si>
  <si>
    <t>Stationary Combustion</t>
  </si>
  <si>
    <t>Mobile Combustion</t>
  </si>
  <si>
    <t>Fugitive Emissions</t>
  </si>
  <si>
    <t xml:space="preserve">                 -  </t>
  </si>
  <si>
    <t xml:space="preserve">                    -  </t>
  </si>
  <si>
    <t>Wastewater Treatment </t>
  </si>
  <si>
    <t>Total Scope 1</t>
  </si>
  <si>
    <r>
      <t>Scope 2</t>
    </r>
    <r>
      <rPr>
        <b/>
        <vertAlign val="superscript"/>
        <sz val="11"/>
        <color rgb="FF1D164C"/>
        <rFont val="Aeonik"/>
        <family val="2"/>
      </rPr>
      <t>1</t>
    </r>
  </si>
  <si>
    <t>Purchased Energy</t>
  </si>
  <si>
    <t>Total Scope 2</t>
  </si>
  <si>
    <r>
      <t>Scope 3</t>
    </r>
    <r>
      <rPr>
        <b/>
        <vertAlign val="superscript"/>
        <sz val="11"/>
        <color rgb="FF1D164C"/>
        <rFont val="Aeonik"/>
        <family val="2"/>
      </rPr>
      <t>1</t>
    </r>
  </si>
  <si>
    <r>
      <t>Category 1: Purchased goods and services</t>
    </r>
    <r>
      <rPr>
        <vertAlign val="superscript"/>
        <sz val="11"/>
        <color rgb="FF000000"/>
        <rFont val="Aeonik"/>
        <family val="2"/>
      </rPr>
      <t>2</t>
    </r>
  </si>
  <si>
    <t>Category 2: Capital Goods</t>
  </si>
  <si>
    <t>Category 3: Fuel and Energy Related Activities</t>
  </si>
  <si>
    <t>Category 4: Upstream Transportation and Distribution</t>
  </si>
  <si>
    <t>Category 5: Waste generated in operations</t>
  </si>
  <si>
    <t>Category 6: Business travel</t>
  </si>
  <si>
    <t>Category 7: Employee commuting</t>
  </si>
  <si>
    <t>Category 8: Upstream Leased Assets</t>
  </si>
  <si>
    <t>Total Scope 3</t>
  </si>
  <si>
    <r>
      <t>Total Scope 1, Scope 2 and Scope 3 Location-Based</t>
    </r>
    <r>
      <rPr>
        <b/>
        <vertAlign val="superscript"/>
        <sz val="11"/>
        <color rgb="FF000000"/>
        <rFont val="Aeonik"/>
        <family val="2"/>
      </rPr>
      <t>3</t>
    </r>
  </si>
  <si>
    <r>
      <t>Global GHG emissions Scope 1, 2 &amp; 3
(tonnes CO</t>
    </r>
    <r>
      <rPr>
        <b/>
        <vertAlign val="subscript"/>
        <sz val="11"/>
        <color rgb="FF0572E6"/>
        <rFont val="Aeonik"/>
        <family val="2"/>
      </rPr>
      <t>2</t>
    </r>
    <r>
      <rPr>
        <b/>
        <sz val="11"/>
        <color rgb="FF0572E6"/>
        <rFont val="Aeonik"/>
        <family val="2"/>
      </rPr>
      <t>-e) - Market-Based*</t>
    </r>
  </si>
  <si>
    <t>Scope 1*</t>
  </si>
  <si>
    <t>Scope 2*</t>
  </si>
  <si>
    <t>Scope 3*</t>
  </si>
  <si>
    <r>
      <t>Category 6: Business travel - with SAF</t>
    </r>
    <r>
      <rPr>
        <i/>
        <vertAlign val="superscript"/>
        <sz val="11"/>
        <color rgb="FF000000"/>
        <rFont val="Aeonik"/>
        <family val="2"/>
      </rPr>
      <t>4</t>
    </r>
  </si>
  <si>
    <t>All other categories</t>
  </si>
  <si>
    <t>Total Market-Based</t>
  </si>
  <si>
    <t>Carbon offsets retired</t>
  </si>
  <si>
    <r>
      <t>Net GHG Emissions</t>
    </r>
    <r>
      <rPr>
        <b/>
        <vertAlign val="superscript"/>
        <sz val="11"/>
        <color rgb="FF000000"/>
        <rFont val="Aeonik"/>
        <family val="2"/>
      </rPr>
      <t>3</t>
    </r>
  </si>
  <si>
    <r>
      <rPr>
        <b/>
        <sz val="8"/>
        <color rgb="FF000000"/>
        <rFont val="Aeonik"/>
        <family val="2"/>
      </rPr>
      <t xml:space="preserve">1. </t>
    </r>
    <r>
      <rPr>
        <sz val="8"/>
        <color rgb="FF000000"/>
        <rFont val="Aeonik"/>
        <family val="2"/>
      </rPr>
      <t>In 2024, we updated our emission categories to match the GHG Protocol. For definitions of our categories, please see our Scope 1, Scope 2 and Scope 3 Operational GHG emissions reporting methodology.  See Appendix 7 of our 2025 Climate Report available at anz.com/esgreport.</t>
    </r>
  </si>
  <si>
    <r>
      <t>2.</t>
    </r>
    <r>
      <rPr>
        <sz val="8"/>
        <color rgb="FF000000"/>
        <rFont val="Aeonik"/>
        <family val="2"/>
      </rPr>
      <t xml:space="preserve"> Comparisons with previous years' figures must be viewed with caution due to different methodology.</t>
    </r>
  </si>
  <si>
    <r>
      <rPr>
        <b/>
        <sz val="8"/>
        <color rgb="FF000000"/>
        <rFont val="Aeonik"/>
        <family val="2"/>
      </rPr>
      <t xml:space="preserve">3. </t>
    </r>
    <r>
      <rPr>
        <sz val="8"/>
        <color rgb="FF000000"/>
        <rFont val="Aeonik"/>
        <family val="2"/>
      </rPr>
      <t>See anz.com/esgreport for KPMG's independent reasonable and limited assurance report.</t>
    </r>
  </si>
  <si>
    <r>
      <t xml:space="preserve">4. </t>
    </r>
    <r>
      <rPr>
        <sz val="8"/>
        <color rgb="FF000000"/>
        <rFont val="Aeonik"/>
        <family val="2"/>
      </rPr>
      <t>In 2025, Sustainable Aviation Fuel (SAF) purchased by ANZ to reduce emissions from air travel has been included in our market-based reporting and externally assured for the first time.</t>
    </r>
  </si>
  <si>
    <t>GHG emissions Scope 1 &amp; 2 (tonnes CO2-e) - Location-Based*</t>
  </si>
  <si>
    <t>Australia</t>
  </si>
  <si>
    <t>New Zealand</t>
  </si>
  <si>
    <t xml:space="preserve">Asia Pacific, Europe and America </t>
  </si>
  <si>
    <t>Total Location-Based</t>
  </si>
  <si>
    <t>GHG emissions Scope 1 &amp; 2 (tonnes CO2-e) - Market-Based*</t>
  </si>
  <si>
    <r>
      <t>Premises energy use consumed (MWh)</t>
    </r>
    <r>
      <rPr>
        <b/>
        <vertAlign val="superscript"/>
        <sz val="11"/>
        <color rgb="FF0572E6"/>
        <rFont val="Aeonik"/>
        <family val="2"/>
      </rPr>
      <t>6</t>
    </r>
  </si>
  <si>
    <t>Electricity</t>
  </si>
  <si>
    <t>Natural gas</t>
  </si>
  <si>
    <t>Diesel</t>
  </si>
  <si>
    <t>LPG</t>
  </si>
  <si>
    <t>-</t>
  </si>
  <si>
    <t>TOTAL</t>
  </si>
  <si>
    <t>Renewable energy consumption (MWh)</t>
  </si>
  <si>
    <t>On-site solar</t>
  </si>
  <si>
    <t>Renewable Energy Certificates</t>
  </si>
  <si>
    <t>Large Scale Renewable Energy Target (MWh)</t>
  </si>
  <si>
    <t>Road transport energy use (MWh)</t>
  </si>
  <si>
    <t xml:space="preserve">Vehicle fuel </t>
  </si>
  <si>
    <t>Paper use (tonnes)</t>
  </si>
  <si>
    <t>Office paper</t>
  </si>
  <si>
    <t>Customer paper</t>
  </si>
  <si>
    <t>Waste</t>
  </si>
  <si>
    <t>Waste to landfill (tonnes)</t>
  </si>
  <si>
    <r>
      <t>Recycling rate (%)</t>
    </r>
    <r>
      <rPr>
        <vertAlign val="superscript"/>
        <sz val="11"/>
        <color rgb="FF000000"/>
        <rFont val="Aeonik"/>
        <family val="2"/>
      </rPr>
      <t>5</t>
    </r>
  </si>
  <si>
    <r>
      <t>5.</t>
    </r>
    <r>
      <rPr>
        <sz val="8"/>
        <color rgb="FF000000"/>
        <rFont val="Aeonik"/>
        <family val="2"/>
      </rPr>
      <t xml:space="preserve"> Represents the recycling rates in our Australian commercial offices (&gt;20,000m</t>
    </r>
    <r>
      <rPr>
        <vertAlign val="superscript"/>
        <sz val="8"/>
        <color rgb="FF000000"/>
        <rFont val="Aeonik"/>
        <family val="2"/>
      </rPr>
      <t>2</t>
    </r>
    <r>
      <rPr>
        <sz val="8"/>
        <color rgb="FF000000"/>
        <rFont val="Aeonik"/>
        <family val="2"/>
      </rPr>
      <t>).</t>
    </r>
  </si>
  <si>
    <t>Water (kL)</t>
  </si>
  <si>
    <t>Water consumption</t>
  </si>
  <si>
    <t>Boundaries</t>
  </si>
  <si>
    <t>In previous years, we reported our operational emissions for the period 1 July to 30 June. In 2025, we updated our operational emissions reporting period to 30 September. This change was made to align with ANZ's financial year end, and by doing so aligning with the Australian Sustainability Reporting Standard AASB S2 requirements in preparation for ANZ’s first mandatory climate reporting period, commencing 1 October 2025. Data in respect of prior years remains reported for the period 1 July to 30 June. In this transition year, we have disclosed operational emissions for both reporting periods ending 30 June 2025 and 30 September 2025. For further detail on reporting boundaries and methodology, refer to Appendix 7 of our 2025 Climate Report, available at anz.com/esgreport.</t>
  </si>
  <si>
    <t>Glossary</t>
  </si>
  <si>
    <t>Term</t>
  </si>
  <si>
    <t xml:space="preserve">Definition </t>
  </si>
  <si>
    <t>Location-based</t>
  </si>
  <si>
    <t>Emissions accounting method that incorporates gross emissions from purchased electricity calculated using the emissions intensity of the national grid.</t>
  </si>
  <si>
    <t>Market-based</t>
  </si>
  <si>
    <t>Emission accounting method that incorporates net Scope 2 emissions from purchased electricity after renewable energy certificates have been taken into account.</t>
  </si>
  <si>
    <t xml:space="preserve">Direct greenhouse gas emissions from sources owned or controlled by a company.  </t>
  </si>
  <si>
    <t>Scope 2</t>
  </si>
  <si>
    <t>Indirect greenhouse gas emissions from consumption of purchased electricity, heat or steam.  </t>
  </si>
  <si>
    <t xml:space="preserve">Scope 3 </t>
  </si>
  <si>
    <t xml:space="preserve">Other indirect greenhouse gas emissions not covered in Scope 1 or Scope 2 that occur in a company’s value chain as described in table 5.1 of the Greenhouse Gas Protocol's Corporate Value Chain (Scope 3) Accounting and Reporting Standard.  </t>
  </si>
  <si>
    <t>Financed and Facilitated Emissions</t>
  </si>
  <si>
    <t>Suncorp Bank is included from 2025 for Financed and Facilitated Emissions. Prior year comparatives are excluding Suncorp Bank.</t>
  </si>
  <si>
    <t>We disclose our financed and facilitated emissions metrics in ascending chronological order, commencing with the baseline year from the left through to the most recent year. This is to show clearly the movements over time against the baseline.</t>
  </si>
  <si>
    <r>
      <t xml:space="preserve">Financed and facilitated emissions have been disclosed separately to operational emissions (available on a separate tab) due to the differences in calculation approaches and criteria.  For further detail refer to the Financed and Facilitated Emissions Methodology (Appendix 5) and our Scope 1, Scope 2 and Scope 3 Operational GHG emissions reporting methodology (Appendix 7), located at </t>
    </r>
    <r>
      <rPr>
        <b/>
        <i/>
        <sz val="9"/>
        <color rgb="FF000000"/>
        <rFont val="Aeonik"/>
        <family val="2"/>
      </rPr>
      <t>anz.com/esgreport</t>
    </r>
    <r>
      <rPr>
        <i/>
        <sz val="9"/>
        <color rgb="FF000000"/>
        <rFont val="Aeonik"/>
        <family val="2"/>
      </rPr>
      <t>.</t>
    </r>
  </si>
  <si>
    <t>Exposure at Default (EAD)</t>
  </si>
  <si>
    <t>Baseline Year</t>
  </si>
  <si>
    <t>EAD $b (% of Group EAD)</t>
  </si>
  <si>
    <r>
      <t>Sector</t>
    </r>
    <r>
      <rPr>
        <b/>
        <vertAlign val="superscript"/>
        <sz val="11"/>
        <color rgb="FF0572E6"/>
        <rFont val="Aeonik"/>
        <family val="2"/>
      </rPr>
      <t>1</t>
    </r>
  </si>
  <si>
    <t>Baseline</t>
  </si>
  <si>
    <t>Power generation</t>
  </si>
  <si>
    <t>9.35 (0.81%)</t>
  </si>
  <si>
    <t>9.36 (0.80%)</t>
  </si>
  <si>
    <t>14.14 (1.03%)</t>
  </si>
  <si>
    <t>Oil and gas</t>
  </si>
  <si>
    <t>7.35 (0.63%)</t>
  </si>
  <si>
    <t>5.93 (0.51%)</t>
  </si>
  <si>
    <t>4.34 (0.32%)</t>
  </si>
  <si>
    <t>Thermal coal</t>
  </si>
  <si>
    <t>0.09 (0.01%)</t>
  </si>
  <si>
    <t>0.08 (0.01%)</t>
  </si>
  <si>
    <t>0.10 (0.01%)</t>
  </si>
  <si>
    <t>Auto manufacturing</t>
  </si>
  <si>
    <t>2.03 (0.18%)</t>
  </si>
  <si>
    <t>1.73 (0.15%)</t>
  </si>
  <si>
    <t>2.41 (0.18%)</t>
  </si>
  <si>
    <t>Aviation</t>
  </si>
  <si>
    <t>2.79 (0.24%)</t>
  </si>
  <si>
    <t>2.51 (0.22%)</t>
  </si>
  <si>
    <t>3.15 (0.23%)</t>
  </si>
  <si>
    <t>Shipping</t>
  </si>
  <si>
    <t>0.72 (0.06%)</t>
  </si>
  <si>
    <t>0.64 (0.05%)</t>
  </si>
  <si>
    <t>0.50 (0.04%)</t>
  </si>
  <si>
    <t>Aluminium</t>
  </si>
  <si>
    <t>0.69 (0.06%)</t>
  </si>
  <si>
    <t>0.46 (0.03%)</t>
  </si>
  <si>
    <t>Cement</t>
  </si>
  <si>
    <t>0.28 (0.02%)</t>
  </si>
  <si>
    <t>0.21 (0.02%)</t>
  </si>
  <si>
    <t>0.18 (0.01%)</t>
  </si>
  <si>
    <t>Steel</t>
  </si>
  <si>
    <t>1.15 (0.10%)</t>
  </si>
  <si>
    <t>1.01 (0.09%)</t>
  </si>
  <si>
    <t>0.67 (0.05%)</t>
  </si>
  <si>
    <t>Australian residential home loans</t>
  </si>
  <si>
    <t>Absolute Financed Emissions (MtCO₂-e)</t>
  </si>
  <si>
    <t>Scope/s</t>
  </si>
  <si>
    <t>Not Reported</t>
  </si>
  <si>
    <t>1&amp;2</t>
  </si>
  <si>
    <t>Absolute Facilitated Emissions (MtCO₂-e)</t>
  </si>
  <si>
    <t>Physical Emissions Intensity</t>
  </si>
  <si>
    <t>Units</t>
  </si>
  <si>
    <t>kgCO₂-e/MWh</t>
  </si>
  <si>
    <t>kgCO₂-e/GJ produced</t>
  </si>
  <si>
    <t>kgCO2-e/t produced</t>
  </si>
  <si>
    <t>kgCO₂-e/vkm</t>
  </si>
  <si>
    <t>gCO₂-e/RTK</t>
  </si>
  <si>
    <t>gCO₂-e/t km</t>
  </si>
  <si>
    <t>tCO₂-e/t aluminium</t>
  </si>
  <si>
    <t>tCO₂-e/t cement</t>
  </si>
  <si>
    <t>tCO₂-e/t steel</t>
  </si>
  <si>
    <t>Australian large-scale commercial real estate – offices</t>
  </si>
  <si>
    <r>
      <t>kgCO</t>
    </r>
    <r>
      <rPr>
        <vertAlign val="subscript"/>
        <sz val="11"/>
        <color theme="1"/>
        <rFont val="Aeonik"/>
        <family val="2"/>
      </rPr>
      <t>2</t>
    </r>
    <r>
      <rPr>
        <sz val="11"/>
        <color theme="1"/>
        <rFont val="Aeonik"/>
        <family val="2"/>
      </rPr>
      <t>-e/m</t>
    </r>
    <r>
      <rPr>
        <vertAlign val="superscript"/>
        <sz val="11"/>
        <color theme="1"/>
        <rFont val="Aeonik"/>
        <family val="2"/>
      </rPr>
      <t>2</t>
    </r>
    <r>
      <rPr>
        <sz val="11"/>
        <color theme="1"/>
        <rFont val="Aeonik"/>
        <family val="2"/>
      </rPr>
      <t xml:space="preserve"> NLA</t>
    </r>
  </si>
  <si>
    <t>Australian large-scale commercial real estate – shopping centres</t>
  </si>
  <si>
    <t>tCO₂-e/dwelling</t>
  </si>
  <si>
    <r>
      <rPr>
        <b/>
        <sz val="10"/>
        <color rgb="FF000000"/>
        <rFont val="Aeonik"/>
        <family val="2"/>
      </rPr>
      <t>1.</t>
    </r>
    <r>
      <rPr>
        <sz val="10"/>
        <color rgb="FF000000"/>
        <rFont val="Aeonik"/>
        <family val="2"/>
      </rPr>
      <t xml:space="preserve"> Relates to customers identified as within-scope of our sectoral pathway portfolio cohorts as defined within our Financed and Facilitated Emissions Methodology. For further detail on the emissions scope, inclusion and exclusion criteria, and any limitations, refer to the methodology located at Appendix 5 of our 2025 Climate Report available at anz.com/esgreport.</t>
    </r>
  </si>
  <si>
    <t>2025 review</t>
  </si>
  <si>
    <t>In 2025, we reviewed our sectoral pathway targets, including aviation which was suspended in 2024. The review has resulted in some material changes being made to pathways, including targets and our historical performance. 
The review was undertaken for the following reasons: 
  • To include facilitated emissions associated with syndicated loans and bonds informed by UN Guidance for Climate Target Setting for Banks and the Partnership for Carbon Accounting Financial (PCAF) guidance 
  • To assess whether customers of Suncorp Bank met our in-scope criteria for inclusion in our pathways and metrics 
  • To update to use more recent reference scenarios where we considered appropriate, including the consideration of a target range 
  • To reflect the UN Guidance for  Climate Target Setting for Banks recommendation that targets are reviewed at a minimum every 5 years 
  • To consider the opportunity to use an intensity metric for the shipping pathway 
Amongst other changes, the review resulted in changes to our baseline year performance and 2030 targets for some pathways.</t>
  </si>
  <si>
    <t>Restatement approach</t>
  </si>
  <si>
    <t>ANZ’s general approach is to restate climate-related data where we identify that a restatement is appropriate. For example, to correct for errors in prior reporting periods (such as calculation mistakes, misinterpretations and errors in applying the methodology) that we assess as having a material impact on the reported data or to adjust climate-related data for any of the following events when it results in a material impact: 
• Changes in calculation methodology; 
• Structural changes (e.g., mergers, acquisitions and divestments of customers within the relevant pathway); and 
• Changes in data availability (e.g., replacing estimates with actuals). 
Materiality is assessed based on both qualitative and quantitative factors, including the impact of the change on users of the data and our ability to track and accurately report on performance against our targets. Where undertaken, a 5% materiality threshold is used as a guide for the quantitative assessment, but where the threshold is not met, ANZ may still make a restatement based on qualitative factors. In some circumstances, a restatement may have a consequential impact on related information. If that is the case, we may make other adjustments to the related information to reflect the restated position. 
The materiality threshold for financed and facilitated emissions metrics reflects the complexity and significant uncertainty in calculating Scope 3 emissions. When a restatement results in a change to a sectoral pathway baseline, we will consider the impact on the appropriateness of our target. 
As a result of the 2025 review described above, we have made changes to the oil and gas, power generation, thermal coal, auto manufacturing, shipping, aluminium, cement and steel sectoral pathways this year. In some instances, changes from the 2025 review may result in a consequential change that meets the restatement criteria, e.g., to reflect updated customer emissions data, correct for errors (such as calculation mistakes, misinterpretations and errors in applying the methodology), and to improve data granularity. Where that is the case, we have not separately identified the restatement.</t>
  </si>
  <si>
    <t>When calculating our financed and facilitated emissions the following data collection and calculation dates are used:</t>
  </si>
  <si>
    <t>Exposure at Default</t>
  </si>
  <si>
    <t>2019 to 2023 as at 30 September of the relevant year. 2024 and 2025 as at 30 June of the relevant year.</t>
  </si>
  <si>
    <t>Capital markets activity</t>
  </si>
  <si>
    <t>2019 to 2023 deals occurring between 1 October and 30 September of the relevant year. 
2024 deals occurring between 1 October and 30 June as we transitioned to June end to the reporting period in line with the EAD change. 2025 deals occurring between 1 July and 30 June.</t>
  </si>
  <si>
    <t>Customer emissions data</t>
  </si>
  <si>
    <t>We typically preference the use of the latest available customer emissions data. We typically apply the following data hierarchy when sourcing customer emissions data; public customer disclosures, regulatory disclosures, credible third-party vendors and as a last resort sector averages. We have applied a 30 September 2025 cut off for reporting by our customers of their emissions data for 2025 reporting purposes.</t>
  </si>
  <si>
    <t>Australian residential home loans outstanding loan amount</t>
  </si>
  <si>
    <t>2023 and 2024 as at 31 May of the relevant year. 2025 as at 30 June.</t>
  </si>
  <si>
    <t>Total Australian Lending Portfolio</t>
  </si>
  <si>
    <t>Data excludes Suncorp Bank</t>
  </si>
  <si>
    <t>Time lags involved in compiling national greenhouse gas emissions inventories meant that the most recent data accessible at the time of analysis was from the year 2023, and so this is the most recent year for which we have calculated our total Australian lending portfolio financed emissions.</t>
  </si>
  <si>
    <r>
      <t>ANZ outstanding lending ($bn)</t>
    </r>
    <r>
      <rPr>
        <b/>
        <vertAlign val="superscript"/>
        <sz val="11"/>
        <color rgb="FF0572E6"/>
        <rFont val="Aeonik"/>
        <family val="2"/>
      </rPr>
      <t>2,3</t>
    </r>
  </si>
  <si>
    <r>
      <t>Financed emissions absolute (MtCO2e)</t>
    </r>
    <r>
      <rPr>
        <b/>
        <vertAlign val="superscript"/>
        <sz val="11"/>
        <color rgb="FF0572E6"/>
        <rFont val="Aeonik"/>
        <family val="2"/>
      </rPr>
      <t>1</t>
    </r>
  </si>
  <si>
    <t>Sector</t>
  </si>
  <si>
    <t>Agriculture</t>
  </si>
  <si>
    <t>Mining</t>
  </si>
  <si>
    <t>Manufacturing</t>
  </si>
  <si>
    <t>Utilities</t>
  </si>
  <si>
    <t>Construction</t>
  </si>
  <si>
    <t>Commercial Services</t>
  </si>
  <si>
    <t>Transport and Storage</t>
  </si>
  <si>
    <t>Residential</t>
  </si>
  <si>
    <t>Total</t>
  </si>
  <si>
    <t>% Australia emissions</t>
  </si>
  <si>
    <r>
      <t>Financed emissions intensity (tCO2e/$m lent)</t>
    </r>
    <r>
      <rPr>
        <b/>
        <vertAlign val="superscript"/>
        <sz val="11"/>
        <color rgb="FF0572E6"/>
        <rFont val="Aeonik"/>
        <family val="2"/>
      </rPr>
      <t>1, 3</t>
    </r>
  </si>
  <si>
    <t>We use a top-down approach that is focused on direct emissions (scope 1) from each Australian economic sector so as to avoid double counting of emissions.</t>
  </si>
  <si>
    <t>• The TLP metric is calculated using an assumption that each dollar lent to customers within the same economic sector – as identified by industry codes – has the same emissions intensity. The TLP metric is therefore shaped by how much we lend to each economic sector in total rather than who we lend to.</t>
  </si>
  <si>
    <t>• To determine the portion of each economic sector’s emissions are attributable to ANZ’s outstanding lending, we multiply each sector’s direct emissions by an attribution factor as per the formula below:</t>
  </si>
  <si>
    <t>The attribution factor for each sector is calculated by dividing ANZ’s outstanding lending by the total assets of each sector using the formula below:</t>
  </si>
  <si>
    <t>We estimate the total assets of each sector by dividing total outstanding lending to each sector by the sector’s debt ratio as per the formula below:</t>
  </si>
  <si>
    <t>To determine ANZ’s financed emissions intensity for each economic sector, we divide ANZ’s absolute financed emissions of each sector by ANZ’s outstanding lending to the sector as per the formula below:</t>
  </si>
  <si>
    <t>Key external data sources</t>
  </si>
  <si>
    <t>• Australia’s National Greenhouse Accounts (ANGA)</t>
  </si>
  <si>
    <t>• Reserve Bank of Australia (RBA)</t>
  </si>
  <si>
    <t>• Australian Prudential Regulation Authority (APRA)</t>
  </si>
  <si>
    <t xml:space="preserve">• Department of Agriculture, Fisheries and Forestry </t>
  </si>
  <si>
    <t>• Bloomberg</t>
  </si>
  <si>
    <r>
      <rPr>
        <b/>
        <sz val="10"/>
        <color theme="1"/>
        <rFont val="Aeonik"/>
        <family val="2"/>
      </rPr>
      <t>1.</t>
    </r>
    <r>
      <rPr>
        <sz val="10"/>
        <color theme="1"/>
        <rFont val="Aeonik"/>
        <family val="2"/>
      </rPr>
      <t xml:space="preserve"> Includes scope 1 only. </t>
    </r>
  </si>
  <si>
    <r>
      <rPr>
        <b/>
        <sz val="10"/>
        <color theme="1"/>
        <rFont val="Aeonik"/>
        <family val="2"/>
      </rPr>
      <t xml:space="preserve">2. </t>
    </r>
    <r>
      <rPr>
        <sz val="10"/>
        <color theme="1"/>
        <rFont val="Aeonik"/>
        <family val="2"/>
      </rPr>
      <t>The data used for this analysis was sourced from Australia’s National Greenhouse Accounts (ANGA), Reserve Bank of Australia (RBA), Australian Prudential Regulation Authority (APRA) as well as other external and internal sources. Due to data constraints, the basis for the calculation is ‘outstanding lending’ which is different from the Exposure at Default (EAD) calculation formula that we have used in our sectoral metrics and targets. Outstanding lending is the drawn amount of committed loans. Unlike EAD, it does not include the undrawn amount or off-balance sheet exposures.</t>
    </r>
  </si>
  <si>
    <r>
      <rPr>
        <b/>
        <sz val="10"/>
        <color theme="1"/>
        <rFont val="Aeonik"/>
        <family val="2"/>
      </rPr>
      <t xml:space="preserve">3. </t>
    </r>
    <r>
      <rPr>
        <sz val="10"/>
        <color theme="1"/>
        <rFont val="Aeonik"/>
        <family val="2"/>
      </rPr>
      <t>For the purpose of this metric, our total lending portfolio covers lending to the Australian economy, including industry and business, and residential sectors, as identified by the RBA.</t>
    </r>
  </si>
  <si>
    <r>
      <rPr>
        <b/>
        <sz val="10"/>
        <color theme="1"/>
        <rFont val="Aeonik"/>
        <family val="2"/>
      </rPr>
      <t xml:space="preserve">4. </t>
    </r>
    <r>
      <rPr>
        <sz val="10"/>
        <color theme="1"/>
        <rFont val="Aeonik"/>
        <family val="2"/>
      </rPr>
      <t>Based on Bloomberg data.</t>
    </r>
  </si>
  <si>
    <t>ESG Targets</t>
  </si>
  <si>
    <r>
      <t>Total, since target commencement</t>
    </r>
    <r>
      <rPr>
        <b/>
        <vertAlign val="superscript"/>
        <sz val="11"/>
        <color rgb="FF0572E6"/>
        <rFont val="Aeonik"/>
        <family val="2"/>
      </rPr>
      <t>1,2</t>
    </r>
  </si>
  <si>
    <t>$b</t>
  </si>
  <si>
    <r>
      <t>$100 billion social and environmental outcomes</t>
    </r>
    <r>
      <rPr>
        <vertAlign val="superscript"/>
        <sz val="11"/>
        <rFont val="Aeonik"/>
        <family val="2"/>
      </rPr>
      <t>1</t>
    </r>
    <r>
      <rPr>
        <sz val="11"/>
        <rFont val="Aeonik"/>
        <family val="2"/>
      </rPr>
      <t xml:space="preserve"> target</t>
    </r>
  </si>
  <si>
    <r>
      <t xml:space="preserve">45.75 </t>
    </r>
    <r>
      <rPr>
        <b/>
        <vertAlign val="superscript"/>
        <sz val="11"/>
        <color rgb="FF000000"/>
        <rFont val="Aeonik"/>
        <family val="2"/>
      </rPr>
      <t>3,4</t>
    </r>
  </si>
  <si>
    <r>
      <t>30.17</t>
    </r>
    <r>
      <rPr>
        <vertAlign val="superscript"/>
        <sz val="11"/>
        <color rgb="FF000000"/>
        <rFont val="Aeonik"/>
        <family val="2"/>
      </rPr>
      <t xml:space="preserve"> 5</t>
    </r>
  </si>
  <si>
    <r>
      <t>$10 billion housing</t>
    </r>
    <r>
      <rPr>
        <vertAlign val="superscript"/>
        <sz val="11"/>
        <color rgb="FF000000"/>
        <rFont val="Aeonik"/>
        <family val="2"/>
      </rPr>
      <t>2</t>
    </r>
    <r>
      <rPr>
        <sz val="11"/>
        <color rgb="FF000000"/>
        <rFont val="Aeonik"/>
        <family val="2"/>
      </rPr>
      <t xml:space="preserve"> target</t>
    </r>
  </si>
  <si>
    <r>
      <rPr>
        <b/>
        <sz val="9"/>
        <color rgb="FF000000"/>
        <rFont val="Aeonik"/>
        <family val="2"/>
      </rPr>
      <t xml:space="preserve">1. </t>
    </r>
    <r>
      <rPr>
        <sz val="9"/>
        <color rgb="FF000000"/>
        <rFont val="Aeonik"/>
        <family val="2"/>
      </rPr>
      <t xml:space="preserve">Target to fund and facilitate at least $100 billion by end 2030 in social and environmental activities through customer transactions and direct investments by ANZ, commenced 1 April 2023. For more information, see the social and environmental sustainability target methodology available at anz.com/esgreport. An earlier $50 billion target, which ended 31 March 2023, is not shown here.    </t>
    </r>
  </si>
  <si>
    <r>
      <rPr>
        <b/>
        <sz val="9"/>
        <color rgb="FF000000"/>
        <rFont val="Aeonik"/>
        <family val="2"/>
      </rPr>
      <t>2.</t>
    </r>
    <r>
      <rPr>
        <sz val="9"/>
        <color rgb="FF000000"/>
        <rFont val="Aeonik"/>
        <family val="2"/>
      </rPr>
      <t xml:space="preserve"> Target to fund and facilitate $10 billion in affordable, secure and sustainable housing by 2030 across Australia and New Zealand, commenced 1 October 2018. Commenced reporting of progress against target in 2020. Transactions that qualify for this target (excluding deferred deals) contribute to the $100 billion target from 1 April 2023. For more information, see the explanatory notes available in the 2025 ESG Report available at anz.com/esgreport.</t>
    </r>
  </si>
  <si>
    <r>
      <rPr>
        <b/>
        <sz val="9"/>
        <color rgb="FF000000"/>
        <rFont val="Aeonik"/>
        <family val="2"/>
      </rPr>
      <t>3.</t>
    </r>
    <r>
      <rPr>
        <sz val="9"/>
        <color rgb="FF000000"/>
        <rFont val="Aeonik"/>
        <family val="2"/>
      </rPr>
      <t xml:space="preserve"> This is the first year we have included direct investment contributions towards our target. To limit complexity, we have not included those made prior to 8 November 2024 (publication of the latest version of the target methodology) and those on or after 8 November 2024 where the overlapping facilitation amount in relation to the relevant bond issuance was included towards the target under the version of the target methodology that applied before 8 November 2024.</t>
    </r>
  </si>
  <si>
    <r>
      <rPr>
        <b/>
        <sz val="9"/>
        <color rgb="FF000000"/>
        <rFont val="Aeonik"/>
        <family val="2"/>
      </rPr>
      <t>4.</t>
    </r>
    <r>
      <rPr>
        <sz val="9"/>
        <color rgb="FF000000"/>
        <rFont val="Aeonik"/>
        <family val="2"/>
      </rPr>
      <t xml:space="preserve"> 2025 includes transactions validated as eligible for inclusion in the target from 21/09/2024 to 19/09/2025.</t>
    </r>
  </si>
  <si>
    <r>
      <rPr>
        <b/>
        <sz val="9"/>
        <color rgb="FF000000"/>
        <rFont val="Aeonik"/>
        <family val="2"/>
      </rPr>
      <t xml:space="preserve">5. </t>
    </r>
    <r>
      <rPr>
        <sz val="9"/>
        <color rgb="FF000000"/>
        <rFont val="Aeonik"/>
        <family val="2"/>
      </rPr>
      <t>2024 includes transactions validated as eligible for inclusion in the target from 23/09/2023 up to 21/09/2024. A small number of transactions lodged after 21/09/2024 and before 30/09/2024 were also validated and included. Refer also to the ANZ Social and Environmental Sustainability Target Methodology available at anz.com/esgreport.</t>
    </r>
  </si>
  <si>
    <t>Sustainable finance deals</t>
  </si>
  <si>
    <t>Volume</t>
  </si>
  <si>
    <t>International</t>
  </si>
  <si>
    <t xml:space="preserve">Sustainable finance deals, by customer segment </t>
  </si>
  <si>
    <r>
      <rPr>
        <b/>
        <sz val="11"/>
        <color rgb="FF3798FF"/>
        <rFont val="Aeonik"/>
        <family val="2"/>
      </rPr>
      <t xml:space="preserve">2025 </t>
    </r>
    <r>
      <rPr>
        <b/>
        <vertAlign val="superscript"/>
        <sz val="11"/>
        <color rgb="FF3798FF"/>
        <rFont val="Aeonik"/>
        <family val="2"/>
      </rPr>
      <t>6</t>
    </r>
  </si>
  <si>
    <t>Financial Institutions Group</t>
  </si>
  <si>
    <t>Diversified Industries</t>
  </si>
  <si>
    <t>Food, Beverages and Agriculture</t>
  </si>
  <si>
    <t>Resources, Energy and Infrastructure</t>
  </si>
  <si>
    <t>Property and Health</t>
  </si>
  <si>
    <t>Corporate</t>
  </si>
  <si>
    <t>&lt;1</t>
  </si>
  <si>
    <t xml:space="preserve"> -</t>
  </si>
  <si>
    <r>
      <rPr>
        <b/>
        <sz val="9"/>
        <color rgb="FF000000"/>
        <rFont val="Aeonik"/>
        <family val="2"/>
      </rPr>
      <t xml:space="preserve">6. </t>
    </r>
    <r>
      <rPr>
        <sz val="9"/>
        <color rgb="FF000000"/>
        <rFont val="Aeonik"/>
        <family val="2"/>
      </rPr>
      <t xml:space="preserve">Of the 159 sustainable finance deals with a total deal size of $165 billion, the amount attributable to ANZ was $23.6 billion. Of the $23.6 billion, $17.34 billion was attributed to ANZ via on-balance sheet loans and other credit lines, and $6.26 billion via our distribution capability. </t>
    </r>
  </si>
  <si>
    <t>Social and environmental risk management</t>
  </si>
  <si>
    <t xml:space="preserve">Data excludes Suncorp Bank </t>
  </si>
  <si>
    <r>
      <t xml:space="preserve">EQUATOR PRINCIPLES </t>
    </r>
    <r>
      <rPr>
        <b/>
        <vertAlign val="superscript"/>
        <sz val="12"/>
        <color rgb="FF1D164C"/>
        <rFont val="Aeonik"/>
        <family val="2"/>
      </rPr>
      <t>1</t>
    </r>
  </si>
  <si>
    <t>Equator Principles category</t>
  </si>
  <si>
    <t>Project finance</t>
  </si>
  <si>
    <t>Project-related
corporate loans</t>
  </si>
  <si>
    <t>Project-related
acquisition finance</t>
  </si>
  <si>
    <t>Project advisory services</t>
  </si>
  <si>
    <r>
      <rPr>
        <b/>
        <sz val="11"/>
        <color rgb="FF3798FF"/>
        <rFont val="Aeonik"/>
        <family val="2"/>
      </rPr>
      <t>A</t>
    </r>
    <r>
      <rPr>
        <b/>
        <vertAlign val="superscript"/>
        <sz val="11"/>
        <color rgb="FF3798FF"/>
        <rFont val="Aeonik"/>
        <family val="2"/>
      </rPr>
      <t>2</t>
    </r>
  </si>
  <si>
    <r>
      <rPr>
        <b/>
        <sz val="11"/>
        <color rgb="FF3798FF"/>
        <rFont val="Aeonik"/>
        <family val="2"/>
      </rPr>
      <t>B</t>
    </r>
    <r>
      <rPr>
        <b/>
        <vertAlign val="superscript"/>
        <sz val="11"/>
        <color rgb="FF3798FF"/>
        <rFont val="Aeonik"/>
        <family val="2"/>
      </rPr>
      <t>3</t>
    </r>
  </si>
  <si>
    <r>
      <rPr>
        <b/>
        <sz val="11"/>
        <color rgb="FF3798FF"/>
        <rFont val="Aeonik"/>
        <family val="2"/>
      </rPr>
      <t>C</t>
    </r>
    <r>
      <rPr>
        <b/>
        <vertAlign val="superscript"/>
        <sz val="11"/>
        <color rgb="FF3798FF"/>
        <rFont val="Aeonik"/>
        <family val="2"/>
      </rPr>
      <t>4</t>
    </r>
  </si>
  <si>
    <t>By sector</t>
  </si>
  <si>
    <t>Infrastructure</t>
  </si>
  <si>
    <t>Oil and Gas</t>
  </si>
  <si>
    <t>Power</t>
  </si>
  <si>
    <t>By region</t>
  </si>
  <si>
    <t>Australia and New Zealand</t>
  </si>
  <si>
    <t>Asia</t>
  </si>
  <si>
    <t>EMEA</t>
  </si>
  <si>
    <t>Americas</t>
  </si>
  <si>
    <r>
      <rPr>
        <b/>
        <sz val="11"/>
        <color rgb="FF1D164C"/>
        <rFont val="Aeonik"/>
        <family val="2"/>
      </rPr>
      <t>By country designation</t>
    </r>
    <r>
      <rPr>
        <b/>
        <vertAlign val="superscript"/>
        <sz val="11"/>
        <color rgb="FF1D164C"/>
        <rFont val="Aeonik"/>
        <family val="2"/>
      </rPr>
      <t>5</t>
    </r>
  </si>
  <si>
    <t>Designated</t>
  </si>
  <si>
    <t>Non-designated</t>
  </si>
  <si>
    <r>
      <rPr>
        <b/>
        <sz val="11"/>
        <color rgb="FF1D164C"/>
        <rFont val="Aeonik"/>
        <family val="2"/>
      </rPr>
      <t>Independent review</t>
    </r>
    <r>
      <rPr>
        <b/>
        <vertAlign val="superscript"/>
        <sz val="11"/>
        <color rgb="FF1D164C"/>
        <rFont val="Aeonik"/>
        <family val="2"/>
      </rPr>
      <t>6</t>
    </r>
  </si>
  <si>
    <t>Yes</t>
  </si>
  <si>
    <t>No</t>
  </si>
  <si>
    <r>
      <rPr>
        <b/>
        <sz val="8"/>
        <color rgb="FF000000"/>
        <rFont val="Aeonik"/>
        <family val="2"/>
      </rPr>
      <t>1.</t>
    </r>
    <r>
      <rPr>
        <sz val="8"/>
        <color rgb="FF000000"/>
        <rFont val="Aeonik"/>
        <family val="2"/>
      </rPr>
      <t xml:space="preserve"> Equator principles are a risk management framework that determines, assesses, and manages social and environmental risks when financing large infrastructure and industrial projects. More information on the Equator Principles is available at anz.com/ about-us/esg/policies-practices/equator-principles</t>
    </r>
  </si>
  <si>
    <r>
      <rPr>
        <b/>
        <sz val="8"/>
        <color rgb="FF000000"/>
        <rFont val="Aeonik"/>
        <family val="2"/>
      </rPr>
      <t xml:space="preserve">2. </t>
    </r>
    <r>
      <rPr>
        <sz val="8"/>
        <color rgb="FF000000"/>
        <rFont val="Aeonik"/>
        <family val="2"/>
      </rPr>
      <t xml:space="preserve">Category A: Projects with potential significant adverse social or environmental impacts that are diverse, irreversible or unprecedented.   </t>
    </r>
  </si>
  <si>
    <r>
      <rPr>
        <b/>
        <sz val="8"/>
        <color rgb="FF000000"/>
        <rFont val="Aeonik"/>
        <family val="2"/>
      </rPr>
      <t>3.</t>
    </r>
    <r>
      <rPr>
        <sz val="8"/>
        <color rgb="FF000000"/>
        <rFont val="Aeonik"/>
        <family val="2"/>
      </rPr>
      <t xml:space="preserve"> Category B: Projects with potential limited adverse social and environmental impacts that are few in number, generally site-specific, largely reversible and readily addressed through mitigation measures.</t>
    </r>
  </si>
  <si>
    <r>
      <rPr>
        <b/>
        <sz val="8"/>
        <color rgb="FF000000"/>
        <rFont val="Aeonik"/>
        <family val="2"/>
      </rPr>
      <t>4.</t>
    </r>
    <r>
      <rPr>
        <sz val="8"/>
        <color rgb="FF000000"/>
        <rFont val="Aeonik"/>
        <family val="2"/>
      </rPr>
      <t xml:space="preserve"> Category C: Projects with minimal or no social or environmental impacts.</t>
    </r>
  </si>
  <si>
    <r>
      <rPr>
        <b/>
        <sz val="8"/>
        <color rgb="FF000000"/>
        <rFont val="Aeonik"/>
        <family val="2"/>
      </rPr>
      <t>5.</t>
    </r>
    <r>
      <rPr>
        <sz val="8"/>
        <color rgb="FF000000"/>
        <rFont val="Aeonik"/>
        <family val="2"/>
      </rPr>
      <t xml:space="preserve"> Designated countries are defined by the Equator Principles as “those countries deemed to have robust environmental and social governance, legislation systems and institutional capacity designed to protect their people and the natural environment.” The list of designated countries can be found at http://equator-principles.com</t>
    </r>
    <r>
      <rPr>
        <sz val="8"/>
        <color rgb="FF004062"/>
        <rFont val="Aeonik"/>
        <family val="2"/>
      </rPr>
      <t>.</t>
    </r>
  </si>
  <si>
    <r>
      <rPr>
        <b/>
        <sz val="8"/>
        <color rgb="FF000000"/>
        <rFont val="Aeonik"/>
        <family val="2"/>
      </rPr>
      <t>6.</t>
    </r>
    <r>
      <rPr>
        <sz val="8"/>
        <color rgb="FF000000"/>
        <rFont val="Aeonik"/>
        <family val="2"/>
      </rPr>
      <t xml:space="preserve"> An independent review may not be required for all Projects e.g. an independent review is not required for Category C Projects. Please refer to the Equator Principles for details on what is required for each category and product type.</t>
    </r>
  </si>
  <si>
    <r>
      <rPr>
        <b/>
        <sz val="11"/>
        <color rgb="FF3798FF"/>
        <rFont val="Aeonik"/>
        <family val="2"/>
      </rPr>
      <t xml:space="preserve">Project name </t>
    </r>
    <r>
      <rPr>
        <b/>
        <vertAlign val="superscript"/>
        <sz val="11"/>
        <color rgb="FF3798FF"/>
        <rFont val="Aeonik"/>
        <family val="2"/>
      </rPr>
      <t>7</t>
    </r>
  </si>
  <si>
    <t>Industry sector</t>
  </si>
  <si>
    <t>Project location</t>
  </si>
  <si>
    <t>1000 Mile Solar</t>
  </si>
  <si>
    <t>USA</t>
  </si>
  <si>
    <t>Carwarp Solar Farm</t>
  </si>
  <si>
    <t>CHL HIF</t>
  </si>
  <si>
    <t>HIF Brisbane</t>
  </si>
  <si>
    <t>HMGMA USA</t>
  </si>
  <si>
    <t>Lazbuddie Wind</t>
  </si>
  <si>
    <t>Macintyre Wind Farm</t>
  </si>
  <si>
    <t>Melton Hospital PPP</t>
  </si>
  <si>
    <t>NEP</t>
  </si>
  <si>
    <t>UK</t>
  </si>
  <si>
    <t>NZT</t>
  </si>
  <si>
    <t>Project Caterpillar</t>
  </si>
  <si>
    <t>Project Erik</t>
  </si>
  <si>
    <t>Project Spark</t>
  </si>
  <si>
    <t>Project Travertine</t>
  </si>
  <si>
    <t>Project Trinity</t>
  </si>
  <si>
    <t>Taiwan</t>
  </si>
  <si>
    <t>Tauhei Solar Farm</t>
  </si>
  <si>
    <t>Te Rahui Solar Farm</t>
  </si>
  <si>
    <t>Wambo Wind Farm 1</t>
  </si>
  <si>
    <t>Wambo Wind Farm 2</t>
  </si>
  <si>
    <t>Wattle 2</t>
  </si>
  <si>
    <t>Wooreen BESS</t>
  </si>
  <si>
    <r>
      <rPr>
        <b/>
        <sz val="8"/>
        <color rgb="FF000000"/>
        <rFont val="Aeonik"/>
        <family val="2"/>
      </rPr>
      <t>7.</t>
    </r>
    <r>
      <rPr>
        <sz val="8"/>
        <color rgb="FF000000"/>
        <rFont val="Aeonik"/>
        <family val="2"/>
      </rPr>
      <t xml:space="preserve"> Consent for the publication of information was obtained from each respective project.</t>
    </r>
  </si>
  <si>
    <t>PROJECT FINANCE - POWER GENERATION</t>
  </si>
  <si>
    <t>Project finance portfolio (%)</t>
  </si>
  <si>
    <t>Renewables</t>
  </si>
  <si>
    <t>Coal</t>
  </si>
  <si>
    <t>Gas</t>
  </si>
  <si>
    <r>
      <rPr>
        <b/>
        <sz val="11"/>
        <color rgb="FF3798FF"/>
        <rFont val="Aeonik"/>
        <family val="2"/>
      </rPr>
      <t>Project finance commitment to renewable energy ($m)</t>
    </r>
    <r>
      <rPr>
        <b/>
        <vertAlign val="superscript"/>
        <sz val="11"/>
        <color rgb="FF3798FF"/>
        <rFont val="Aeonik"/>
        <family val="2"/>
      </rPr>
      <t>8,9</t>
    </r>
  </si>
  <si>
    <r>
      <rPr>
        <b/>
        <sz val="8"/>
        <color rgb="FF000000"/>
        <rFont val="Aeonik"/>
        <family val="2"/>
      </rPr>
      <t>8.</t>
    </r>
    <r>
      <rPr>
        <sz val="8"/>
        <color rgb="FF000000"/>
        <rFont val="Aeonik"/>
        <family val="2"/>
      </rPr>
      <t xml:space="preserve"> Refers to ANZ’s lending commitments as at 30 September 2025</t>
    </r>
    <r>
      <rPr>
        <sz val="8"/>
        <color rgb="FFFF0000"/>
        <rFont val="Aeonik"/>
        <family val="2"/>
      </rPr>
      <t xml:space="preserve"> </t>
    </r>
    <r>
      <rPr>
        <sz val="8"/>
        <color rgb="FF000000"/>
        <rFont val="Aeonik"/>
        <family val="2"/>
      </rPr>
      <t>to renewable energy projects made only on a non or limited recourse basis to the ultimate sponsors. This figure does not include ANZ lending made to renewable energy projects that may be funded under corporate debt facilities or through other lending products.</t>
    </r>
  </si>
  <si>
    <r>
      <rPr>
        <b/>
        <sz val="8"/>
        <color rgb="FF000000"/>
        <rFont val="Aeonik"/>
        <family val="2"/>
      </rPr>
      <t xml:space="preserve">9. </t>
    </r>
    <r>
      <rPr>
        <sz val="8"/>
        <color rgb="FF000000"/>
        <rFont val="Aeonik"/>
        <family val="2"/>
      </rPr>
      <t>In 2025, we have restated all numbers to Exposure at Default (EAD) to align with how our sectoral pathways are reported in our 2025 Climate Report, available at anz.com/esgreport.</t>
    </r>
  </si>
  <si>
    <r>
      <t xml:space="preserve">For further information relating to our Group lending Exposures, refer to ANZ's Pillar 3 Disclosures, available at </t>
    </r>
    <r>
      <rPr>
        <b/>
        <sz val="10"/>
        <color rgb="FF000000"/>
        <rFont val="Aeonik"/>
        <family val="2"/>
      </rPr>
      <t>anz.com/results</t>
    </r>
  </si>
  <si>
    <r>
      <t xml:space="preserve">For further detail on our resources portfolio Exposure at Default (EAD), see our 2025 Full Year Results Investor Discussion Pack, available at </t>
    </r>
    <r>
      <rPr>
        <b/>
        <sz val="10"/>
        <color rgb="FF000000"/>
        <rFont val="Aeonik"/>
        <family val="2"/>
      </rPr>
      <t>anz.com/esgreport</t>
    </r>
  </si>
  <si>
    <t xml:space="preserve">Suncorp Bank is included from 31 July 2024.  Numbers on this page are presented on a cash expenditure basis.
</t>
  </si>
  <si>
    <t>Supplier profile</t>
  </si>
  <si>
    <t>Annual spend ($ billion)</t>
  </si>
  <si>
    <t>Number of suppliers</t>
  </si>
  <si>
    <r>
      <t>Number of material arrangements</t>
    </r>
    <r>
      <rPr>
        <vertAlign val="superscript"/>
        <sz val="11"/>
        <rFont val="Aeonik"/>
        <family val="2"/>
      </rPr>
      <t>1</t>
    </r>
  </si>
  <si>
    <r>
      <rPr>
        <b/>
        <sz val="8"/>
        <color rgb="FF000000"/>
        <rFont val="Aeonik"/>
        <family val="2"/>
      </rPr>
      <t xml:space="preserve">1. </t>
    </r>
    <r>
      <rPr>
        <sz val="8"/>
        <color rgb="FF000000"/>
        <rFont val="Aeonik"/>
        <family val="2"/>
      </rPr>
      <t>A Material Service Provider arrangement is one that, pursuant to APRA Prudential Standard CPS230 (effective on 1st July 2025), ANZ relies on to undertake a critical operation or that exposes ANZ to material non-financial risk. CPS230 replaced CPS231 from 1st July 2025; 2025 data cannot be compared to prior years.</t>
    </r>
  </si>
  <si>
    <r>
      <t>Supplier diversity (Australia)</t>
    </r>
    <r>
      <rPr>
        <b/>
        <vertAlign val="superscript"/>
        <sz val="11"/>
        <color rgb="FF3798FF"/>
        <rFont val="Aeonik"/>
        <family val="2"/>
      </rPr>
      <t>2</t>
    </r>
  </si>
  <si>
    <r>
      <rPr>
        <b/>
        <sz val="11"/>
        <color rgb="FF3798FF"/>
        <rFont val="Aeonik"/>
        <family val="2"/>
      </rPr>
      <t xml:space="preserve">2025 </t>
    </r>
    <r>
      <rPr>
        <b/>
        <vertAlign val="superscript"/>
        <sz val="11"/>
        <color rgb="FF3798FF"/>
        <rFont val="Aeonik"/>
        <family val="2"/>
      </rPr>
      <t>3</t>
    </r>
  </si>
  <si>
    <t>Annual spend with First Nations businesses ($ million)</t>
  </si>
  <si>
    <t>Annual spend with Social Enterprises ($ million)</t>
  </si>
  <si>
    <r>
      <rPr>
        <b/>
        <sz val="8"/>
        <color rgb="FF000000"/>
        <rFont val="Aeonik"/>
        <family val="2"/>
      </rPr>
      <t xml:space="preserve">2. </t>
    </r>
    <r>
      <rPr>
        <sz val="8"/>
        <color rgb="FF000000"/>
        <rFont val="Aeonik"/>
        <family val="2"/>
      </rPr>
      <t>Includes both Tier 1 and Tier 2 spend.</t>
    </r>
    <r>
      <rPr>
        <b/>
        <sz val="8"/>
        <color rgb="FF000000"/>
        <rFont val="Aeonik"/>
        <family val="2"/>
      </rPr>
      <t xml:space="preserve"> </t>
    </r>
  </si>
  <si>
    <r>
      <rPr>
        <b/>
        <sz val="8"/>
        <color rgb="FF242424"/>
        <rFont val="Aeonik"/>
        <family val="2"/>
      </rPr>
      <t xml:space="preserve">3. </t>
    </r>
    <r>
      <rPr>
        <sz val="8"/>
        <color rgb="FF242424"/>
        <rFont val="Aeonik"/>
        <family val="2"/>
      </rPr>
      <t>One major supplier is both a certified Indigenous business and a certified Social Enterprise.</t>
    </r>
  </si>
  <si>
    <t>Supplier Code of Practice (SCOP) and due diligence</t>
  </si>
  <si>
    <r>
      <t>Suppliers providing written commitment to SCOP (%)</t>
    </r>
    <r>
      <rPr>
        <vertAlign val="superscript"/>
        <sz val="11"/>
        <color rgb="FF000000"/>
        <rFont val="Aeonik"/>
        <family val="2"/>
      </rPr>
      <t>4</t>
    </r>
  </si>
  <si>
    <t>Supplier screening (number of checks)</t>
  </si>
  <si>
    <t>Top 100 suppliers screened (%)</t>
  </si>
  <si>
    <r>
      <t>4.</t>
    </r>
    <r>
      <rPr>
        <sz val="8"/>
        <color rgb="FF000000"/>
        <rFont val="Aeonik"/>
        <family val="2"/>
      </rPr>
      <t xml:space="preserve"> Proportion of suppliers committed to adherence via the inclusion of a SCOP clause in new and renewing contracts.</t>
    </r>
  </si>
  <si>
    <r>
      <rPr>
        <b/>
        <sz val="11"/>
        <color rgb="FF3798FF"/>
        <rFont val="Aeonik"/>
        <family val="2"/>
      </rPr>
      <t xml:space="preserve">Average time to payment* </t>
    </r>
    <r>
      <rPr>
        <b/>
        <vertAlign val="superscript"/>
        <sz val="11"/>
        <color rgb="FF3798FF"/>
        <rFont val="Aeonik"/>
        <family val="2"/>
      </rPr>
      <t>5</t>
    </r>
  </si>
  <si>
    <r>
      <t>Australia (days)</t>
    </r>
    <r>
      <rPr>
        <vertAlign val="superscript"/>
        <sz val="11"/>
        <color rgb="FF000000"/>
        <rFont val="Aeonik"/>
        <family val="2"/>
      </rPr>
      <t>6</t>
    </r>
  </si>
  <si>
    <r>
      <t xml:space="preserve">5. </t>
    </r>
    <r>
      <rPr>
        <sz val="8"/>
        <color rgb="FF000000"/>
        <rFont val="Aeonik"/>
        <family val="2"/>
      </rPr>
      <t>From receipt of a correct invoice. </t>
    </r>
  </si>
  <si>
    <r>
      <t xml:space="preserve">6. </t>
    </r>
    <r>
      <rPr>
        <sz val="8"/>
        <color rgb="FF000000"/>
        <rFont val="Aeonik"/>
        <family val="2"/>
      </rPr>
      <t>In 2022, new calculation methodology implemented in accordance with Australian Government's Payment Times Reporting Scheme for small businesses; 2025 data cannot be compared to prior years.</t>
    </r>
  </si>
  <si>
    <t>Average time to payment</t>
  </si>
  <si>
    <t>Days to make payment from the date of receipt by ANZ of a valid tax invoice.</t>
  </si>
  <si>
    <t>Data excludes Suncorp Bank, unless otherwise noted</t>
  </si>
  <si>
    <t>Community investment* by category ($ million)</t>
  </si>
  <si>
    <r>
      <t xml:space="preserve">Cash* </t>
    </r>
    <r>
      <rPr>
        <vertAlign val="superscript"/>
        <sz val="11"/>
        <color rgb="FF000000"/>
        <rFont val="Aeonik"/>
        <family val="2"/>
      </rPr>
      <t>1</t>
    </r>
  </si>
  <si>
    <r>
      <t xml:space="preserve">Time* </t>
    </r>
    <r>
      <rPr>
        <vertAlign val="superscript"/>
        <sz val="11"/>
        <color rgb="FF000000"/>
        <rFont val="Aeonik"/>
        <family val="2"/>
      </rPr>
      <t>1</t>
    </r>
  </si>
  <si>
    <r>
      <t xml:space="preserve">In kind* </t>
    </r>
    <r>
      <rPr>
        <vertAlign val="superscript"/>
        <sz val="11"/>
        <color rgb="FF000000"/>
        <rFont val="Aeonik"/>
        <family val="2"/>
      </rPr>
      <t>1</t>
    </r>
  </si>
  <si>
    <r>
      <t xml:space="preserve">Management costs* </t>
    </r>
    <r>
      <rPr>
        <vertAlign val="superscript"/>
        <sz val="11"/>
        <color rgb="FF000000"/>
        <rFont val="Aeonik"/>
        <family val="2"/>
      </rPr>
      <t>1</t>
    </r>
  </si>
  <si>
    <t>Foregone revenue*</t>
  </si>
  <si>
    <t>Total community investment</t>
  </si>
  <si>
    <t>Total community investment as % of pre-tax profit</t>
  </si>
  <si>
    <r>
      <rPr>
        <b/>
        <sz val="8"/>
        <color rgb="FF000000"/>
        <rFont val="Aeonik"/>
        <family val="2"/>
      </rPr>
      <t xml:space="preserve">1. </t>
    </r>
    <r>
      <rPr>
        <sz val="8"/>
        <color rgb="FF000000"/>
        <rFont val="Aeonik"/>
        <family val="2"/>
      </rPr>
      <t>Includes Suncorp Bank from 2025.</t>
    </r>
  </si>
  <si>
    <r>
      <t>Community investment by region ($ million)</t>
    </r>
    <r>
      <rPr>
        <b/>
        <vertAlign val="superscript"/>
        <sz val="11"/>
        <color rgb="FF3798FF"/>
        <rFont val="Aeonik"/>
        <family val="2"/>
      </rPr>
      <t>2</t>
    </r>
  </si>
  <si>
    <r>
      <t xml:space="preserve">Australia </t>
    </r>
    <r>
      <rPr>
        <vertAlign val="superscript"/>
        <sz val="11"/>
        <color rgb="FF000000"/>
        <rFont val="Aeonik"/>
        <family val="2"/>
      </rPr>
      <t>3</t>
    </r>
  </si>
  <si>
    <t>India</t>
  </si>
  <si>
    <t>APEA</t>
  </si>
  <si>
    <r>
      <rPr>
        <b/>
        <sz val="8"/>
        <color rgb="FF000000"/>
        <rFont val="Aeonik"/>
        <family val="2"/>
      </rPr>
      <t xml:space="preserve">2. </t>
    </r>
    <r>
      <rPr>
        <sz val="8"/>
        <color rgb="FF000000"/>
        <rFont val="Aeonik"/>
        <family val="2"/>
      </rPr>
      <t>Excludes management costs and forgone revenue.</t>
    </r>
  </si>
  <si>
    <r>
      <rPr>
        <b/>
        <sz val="8"/>
        <color rgb="FF000000"/>
        <rFont val="Aeonik"/>
        <family val="2"/>
      </rPr>
      <t>3.</t>
    </r>
    <r>
      <rPr>
        <sz val="8"/>
        <color rgb="FF000000"/>
        <rFont val="Aeonik"/>
        <family val="2"/>
      </rPr>
      <t xml:space="preserve"> Includes Suncorp Bank from 2025.</t>
    </r>
  </si>
  <si>
    <t>Facilitated donations ($ million)</t>
  </si>
  <si>
    <r>
      <t xml:space="preserve">Employees </t>
    </r>
    <r>
      <rPr>
        <vertAlign val="superscript"/>
        <sz val="11"/>
        <color rgb="FF000000"/>
        <rFont val="Aeonik"/>
        <family val="2"/>
      </rPr>
      <t>4</t>
    </r>
  </si>
  <si>
    <t xml:space="preserve">Customers (including through internet banking) </t>
  </si>
  <si>
    <t xml:space="preserve">Shareholders (including dividend charity donation program and forgone dividends) </t>
  </si>
  <si>
    <t>Other Partners</t>
  </si>
  <si>
    <r>
      <t>General Public (including Shout for Good)</t>
    </r>
    <r>
      <rPr>
        <vertAlign val="superscript"/>
        <sz val="11"/>
        <color rgb="FF000000"/>
        <rFont val="Aeonik"/>
        <family val="2"/>
      </rPr>
      <t>5</t>
    </r>
  </si>
  <si>
    <r>
      <rPr>
        <b/>
        <sz val="8"/>
        <color rgb="FF000000"/>
        <rFont val="Aeonik"/>
        <family val="2"/>
      </rPr>
      <t>4.</t>
    </r>
    <r>
      <rPr>
        <sz val="8"/>
        <color rgb="FF000000"/>
        <rFont val="Aeonik"/>
        <family val="2"/>
      </rPr>
      <t xml:space="preserve"> Includes Suncorp Bank from 2025.</t>
    </r>
  </si>
  <si>
    <r>
      <rPr>
        <b/>
        <sz val="8"/>
        <color rgb="FF000000"/>
        <rFont val="Aeonik"/>
        <family val="2"/>
      </rPr>
      <t>5.</t>
    </r>
    <r>
      <rPr>
        <sz val="8"/>
        <color rgb="FF000000"/>
        <rFont val="Aeonik"/>
        <family val="2"/>
      </rPr>
      <t xml:space="preserve"> From 2025, includes ticket sales and silent auction donations. 2025 data should not be compared to prior years.</t>
    </r>
  </si>
  <si>
    <t>Volunteering</t>
  </si>
  <si>
    <r>
      <rPr>
        <sz val="11"/>
        <color rgb="FF000000"/>
        <rFont val="Aeonik"/>
        <family val="2"/>
      </rPr>
      <t xml:space="preserve">Volunteering days </t>
    </r>
    <r>
      <rPr>
        <vertAlign val="superscript"/>
        <sz val="11"/>
        <color rgb="FF000000"/>
        <rFont val="Aeonik"/>
        <family val="2"/>
      </rPr>
      <t>6</t>
    </r>
  </si>
  <si>
    <r>
      <rPr>
        <sz val="11"/>
        <color rgb="FF000000"/>
        <rFont val="Aeonik"/>
        <family val="2"/>
      </rPr>
      <t xml:space="preserve">Volunteering hours </t>
    </r>
    <r>
      <rPr>
        <vertAlign val="superscript"/>
        <sz val="11"/>
        <color rgb="FF000000"/>
        <rFont val="Aeonik"/>
        <family val="2"/>
      </rPr>
      <t>6</t>
    </r>
  </si>
  <si>
    <t xml:space="preserve"> - general volunteering hours</t>
  </si>
  <si>
    <t xml:space="preserve"> - skilled volunteering hours</t>
  </si>
  <si>
    <r>
      <rPr>
        <sz val="11"/>
        <color rgb="FF000000"/>
        <rFont val="Aeonik"/>
        <family val="2"/>
      </rPr>
      <t xml:space="preserve">Volunteering value ($million) </t>
    </r>
    <r>
      <rPr>
        <vertAlign val="superscript"/>
        <sz val="11"/>
        <color rgb="FF000000"/>
        <rFont val="Aeonik"/>
        <family val="2"/>
      </rPr>
      <t>6</t>
    </r>
  </si>
  <si>
    <r>
      <rPr>
        <sz val="11"/>
        <color rgb="FF000000"/>
        <rFont val="Aeonik"/>
        <family val="2"/>
      </rPr>
      <t xml:space="preserve">Volunteering participation rate (%) </t>
    </r>
    <r>
      <rPr>
        <vertAlign val="superscript"/>
        <sz val="11"/>
        <color rgb="FF000000"/>
        <rFont val="Aeonik"/>
        <family val="2"/>
      </rPr>
      <t>6</t>
    </r>
  </si>
  <si>
    <r>
      <rPr>
        <b/>
        <sz val="8"/>
        <color rgb="FF000000"/>
        <rFont val="Aeonik"/>
        <family val="2"/>
      </rPr>
      <t>6.</t>
    </r>
    <r>
      <rPr>
        <sz val="8"/>
        <color rgb="FF000000"/>
        <rFont val="Aeonik"/>
        <family val="2"/>
      </rPr>
      <t xml:space="preserve"> Includes Suncorp Bank from 2025.</t>
    </r>
  </si>
  <si>
    <t>Financial education programs*</t>
  </si>
  <si>
    <r>
      <t>MoneyMinded* – estimated number of people reached</t>
    </r>
    <r>
      <rPr>
        <vertAlign val="superscript"/>
        <sz val="11"/>
        <color rgb="FF000000"/>
        <rFont val="Aeonik"/>
        <family val="2"/>
      </rPr>
      <t>7</t>
    </r>
  </si>
  <si>
    <t>Saver Plus* – number of people reached (Australia)</t>
  </si>
  <si>
    <r>
      <rPr>
        <b/>
        <sz val="8"/>
        <color rgb="FF000000"/>
        <rFont val="Aeonik"/>
        <family val="2"/>
      </rPr>
      <t xml:space="preserve">7. </t>
    </r>
    <r>
      <rPr>
        <sz val="8"/>
        <color rgb="FF000000"/>
        <rFont val="Aeonik"/>
        <family val="2"/>
      </rPr>
      <t>Including MoneyBusiness</t>
    </r>
    <r>
      <rPr>
        <b/>
        <sz val="8"/>
        <color rgb="FF000000"/>
        <rFont val="Aeonik"/>
        <family val="2"/>
      </rPr>
      <t xml:space="preserve"> </t>
    </r>
    <r>
      <rPr>
        <sz val="8"/>
        <color rgb="FF000000"/>
        <rFont val="Aeonik"/>
        <family val="2"/>
      </rPr>
      <t>and individuals who have participated in more than one program (for example, people who have participated in MoneyMinded as part of Saver Plus are counted twice as they are included in both the MoneyMinded and Saver Plus totals).</t>
    </r>
  </si>
  <si>
    <t>Contributions from ANZ to address a social issue. Can be classified as time, in kind, cash, management costs or foregone revenue.</t>
  </si>
  <si>
    <t xml:space="preserve">Community investment by cash </t>
  </si>
  <si>
    <t xml:space="preserve">Gross monetary amount paid in support of a community organisation/project. </t>
  </si>
  <si>
    <t>Community investment by foregone revenue</t>
  </si>
  <si>
    <t>The cost of providing low or fee-free accounts to a range of customers such as government benefit recipients, not-for-profit organisations, students and the elderly. International transfer fees were waived for funds sent from Australia and New Zealand to Sri Lanka and Ukraine to support communities impacted by disaster-related events. Figure does not include remediation funds distributed to charity.</t>
  </si>
  <si>
    <t>Community investment by in kind</t>
  </si>
  <si>
    <t>Other non-cash resources to community activities (e.g. company products or services or corporate resources).</t>
  </si>
  <si>
    <t>Community investment by management costs</t>
  </si>
  <si>
    <t>Costs incurred in making contributions, such as salaries and overheads.</t>
  </si>
  <si>
    <t>Community investment by time</t>
  </si>
  <si>
    <t>Cost to the company of the paid working hours contributed by employees to a community organisation or activity.</t>
  </si>
  <si>
    <t>Financial education programs</t>
  </si>
  <si>
    <t>Programs developed by ANZ in consultation with community partner organisations and government. These programs aim to provide real social benefits to the community by improving financial inclusion and capability of lower income individuals. Our programs include: MoneyBusiness, MoneyMinded and Saver Plus.</t>
  </si>
  <si>
    <t xml:space="preserve">MoneyMinded </t>
  </si>
  <si>
    <t>A flexible adult financial education program that builds knowledge, confidence and skills to help people make informed decisions and manage their money. Developed in 2002, MoneyMinded is ANZ’s flagship financial education program.</t>
  </si>
  <si>
    <t xml:space="preserve">Saver Plus </t>
  </si>
  <si>
    <t>A matched savings and financial education program developed in 2003 by ANZ and the Brotherhood of St Laurence. Eligible participants who complete the program have their savings matched (up to $500) by ANZ for approved education-related expenses for themselves or their children.</t>
  </si>
  <si>
    <t>Data includes Suncorp Bank from 1 October 2024, unless otherwise noted</t>
  </si>
  <si>
    <t>Gender data reported using binary female and male categories to ensure confidentiality of our non-binary and gender diverse employees. ANZ recognises and respects diverse gender identities and is focused on providing a safe, respectful and inclusive workplace.</t>
  </si>
  <si>
    <t>EMPLOYEE PROFILE</t>
  </si>
  <si>
    <t>Employee headcount</t>
  </si>
  <si>
    <t>Group Total</t>
  </si>
  <si>
    <t>Employees* by contract type and gender</t>
  </si>
  <si>
    <t>Female</t>
  </si>
  <si>
    <t>Male</t>
  </si>
  <si>
    <r>
      <t>Not disclosed</t>
    </r>
    <r>
      <rPr>
        <b/>
        <vertAlign val="superscript"/>
        <sz val="11"/>
        <color rgb="FF1D164C"/>
        <rFont val="Aeonik"/>
        <family val="2"/>
      </rPr>
      <t>1</t>
    </r>
  </si>
  <si>
    <t>Not disclosed</t>
  </si>
  <si>
    <t>Permanent</t>
  </si>
  <si>
    <t>Full-time</t>
  </si>
  <si>
    <t>Part-time</t>
  </si>
  <si>
    <t>Fixed term</t>
  </si>
  <si>
    <t>Casual</t>
  </si>
  <si>
    <r>
      <t xml:space="preserve">1.  </t>
    </r>
    <r>
      <rPr>
        <sz val="8"/>
        <color rgb="FF000000"/>
        <rFont val="Aeonik"/>
        <family val="2"/>
      </rPr>
      <t>Includes selection of both "Non-binary" and "Prefer not to disclose".</t>
    </r>
  </si>
  <si>
    <t>Employees by gender and region</t>
  </si>
  <si>
    <r>
      <t>Not disclosed</t>
    </r>
    <r>
      <rPr>
        <b/>
        <vertAlign val="superscript"/>
        <sz val="11"/>
        <color rgb="FF1D164C"/>
        <rFont val="Aeonik"/>
        <family val="2"/>
      </rPr>
      <t>2</t>
    </r>
  </si>
  <si>
    <t>Asia Pacific</t>
  </si>
  <si>
    <r>
      <t>EAMEI</t>
    </r>
    <r>
      <rPr>
        <vertAlign val="superscript"/>
        <sz val="11"/>
        <color theme="1"/>
        <rFont val="Aeonik"/>
        <family val="2"/>
      </rPr>
      <t>3</t>
    </r>
  </si>
  <si>
    <r>
      <t xml:space="preserve">2. </t>
    </r>
    <r>
      <rPr>
        <sz val="8"/>
        <color rgb="FF000000"/>
        <rFont val="Aeonik"/>
        <family val="2"/>
      </rPr>
      <t>Includes selection of both "Non-binary" and "Prefer not to disclose".</t>
    </r>
  </si>
  <si>
    <r>
      <rPr>
        <b/>
        <sz val="8"/>
        <color rgb="FF000000"/>
        <rFont val="Aeonik"/>
        <family val="2"/>
      </rPr>
      <t xml:space="preserve">3. </t>
    </r>
    <r>
      <rPr>
        <sz val="8"/>
        <color rgb="FF000000"/>
        <rFont val="Aeonik"/>
        <family val="2"/>
      </rPr>
      <t>Europe, America, Middle East and India.</t>
    </r>
  </si>
  <si>
    <t>Employees new hires by gender, age and region</t>
  </si>
  <si>
    <r>
      <t>Number</t>
    </r>
    <r>
      <rPr>
        <b/>
        <vertAlign val="superscript"/>
        <sz val="11"/>
        <color rgb="FF3798FF"/>
        <rFont val="Aeonik"/>
        <family val="2"/>
      </rPr>
      <t>4</t>
    </r>
  </si>
  <si>
    <t>Rate 
(% of total employees)</t>
  </si>
  <si>
    <t>Number</t>
  </si>
  <si>
    <t>Employee new hires by gender </t>
  </si>
  <si>
    <t>Non-Binary</t>
  </si>
  <si>
    <t>Employee new hires by age </t>
  </si>
  <si>
    <t>&lt;20</t>
  </si>
  <si>
    <t>20–24</t>
  </si>
  <si>
    <t>25–34</t>
  </si>
  <si>
    <t>35–44</t>
  </si>
  <si>
    <t>45–54</t>
  </si>
  <si>
    <t>55–65</t>
  </si>
  <si>
    <t>&gt;65</t>
  </si>
  <si>
    <t>Employee new hires by region</t>
  </si>
  <si>
    <r>
      <t>EAMEI</t>
    </r>
    <r>
      <rPr>
        <vertAlign val="superscript"/>
        <sz val="11"/>
        <color rgb="FF000000"/>
        <rFont val="Aeonik"/>
        <family val="2"/>
      </rPr>
      <t>5</t>
    </r>
  </si>
  <si>
    <r>
      <rPr>
        <b/>
        <sz val="8"/>
        <color rgb="FF000000"/>
        <rFont val="Aeonik"/>
        <family val="2"/>
      </rPr>
      <t>4.</t>
    </r>
    <r>
      <rPr>
        <sz val="8"/>
        <color rgb="FF000000"/>
        <rFont val="Aeonik"/>
        <family val="2"/>
      </rPr>
      <t xml:space="preserve"> From 2025, employee new hires include the conversion of contingent workers to employees.</t>
    </r>
  </si>
  <si>
    <r>
      <rPr>
        <b/>
        <sz val="8"/>
        <color rgb="FF000000"/>
        <rFont val="Aeonik"/>
        <family val="2"/>
      </rPr>
      <t xml:space="preserve">5. </t>
    </r>
    <r>
      <rPr>
        <sz val="8"/>
        <color rgb="FF000000"/>
        <rFont val="Aeonik"/>
        <family val="2"/>
      </rPr>
      <t>Europe, America, Middle East and India.</t>
    </r>
  </si>
  <si>
    <r>
      <t xml:space="preserve">2024 </t>
    </r>
    <r>
      <rPr>
        <b/>
        <vertAlign val="superscript"/>
        <sz val="11"/>
        <color rgb="FF3798FF"/>
        <rFont val="Aeonik"/>
        <family val="2"/>
      </rPr>
      <t>6</t>
    </r>
  </si>
  <si>
    <t xml:space="preserve"> </t>
  </si>
  <si>
    <t>DIVERSITY AND INCLUSION</t>
  </si>
  <si>
    <t>Women in leadership*</t>
  </si>
  <si>
    <t>Employees by category and diversity</t>
  </si>
  <si>
    <t>Employees by category and gender 
(% of category)</t>
  </si>
  <si>
    <t>ANZ Executive Committee</t>
  </si>
  <si>
    <t>Senior Executive*</t>
  </si>
  <si>
    <t>Executive*</t>
  </si>
  <si>
    <t>Senior Manager*</t>
  </si>
  <si>
    <t>Manager*</t>
  </si>
  <si>
    <t>Non-management*</t>
  </si>
  <si>
    <t>ANZ overall</t>
  </si>
  <si>
    <t>Employees by category and age 
(% of category)</t>
  </si>
  <si>
    <t>55–64</t>
  </si>
  <si>
    <t xml:space="preserve"> - employees who identify as having a disability</t>
  </si>
  <si>
    <t xml:space="preserve"> - employees who identify as being neurodivergent</t>
  </si>
  <si>
    <t>2. Anglo / European</t>
  </si>
  <si>
    <t>3. Asian  </t>
  </si>
  <si>
    <t>5. Pacific Peoples </t>
  </si>
  <si>
    <t xml:space="preserve">6. Middle-Eastern / Latin American / African </t>
  </si>
  <si>
    <t>Graduate program</t>
  </si>
  <si>
    <t>Summer intern program</t>
  </si>
  <si>
    <t xml:space="preserve">Summer internships and graduate program participants </t>
  </si>
  <si>
    <t>First Nations/ Māori and Pasifika (%)</t>
  </si>
  <si>
    <t>First Nations (%)</t>
  </si>
  <si>
    <t>Gender pay equality (fixed remuneration only)</t>
  </si>
  <si>
    <t>Category</t>
  </si>
  <si>
    <t>Average gender pay gap</t>
  </si>
  <si>
    <t>In favour of</t>
  </si>
  <si>
    <t>Average pay equity gap</t>
  </si>
  <si>
    <t>Average 
gender pay gap</t>
  </si>
  <si>
    <t>Women</t>
  </si>
  <si>
    <t>Men</t>
  </si>
  <si>
    <t xml:space="preserve">Manager* </t>
  </si>
  <si>
    <t xml:space="preserve">Non-management* </t>
  </si>
  <si>
    <t>Average hours of training per employee</t>
  </si>
  <si>
    <t>Senior Manager</t>
  </si>
  <si>
    <t>Manager</t>
  </si>
  <si>
    <t>Non-management</t>
  </si>
  <si>
    <t>Average hours of training by gender</t>
  </si>
  <si>
    <t>EMPLOYEE CONDUCT</t>
  </si>
  <si>
    <t>Code of Conduct and Ethics</t>
  </si>
  <si>
    <t>Alleged breaches of code of conduct</t>
  </si>
  <si>
    <t xml:space="preserve"> - warning</t>
  </si>
  <si>
    <t xml:space="preserve"> - termination</t>
  </si>
  <si>
    <t xml:space="preserve"> - employee otherwise leaving ANZ</t>
  </si>
  <si>
    <t>HEALTH AND SAFETY</t>
  </si>
  <si>
    <t>Employee assistance program utilisation</t>
  </si>
  <si>
    <t>Australia (% of Australian employees)</t>
  </si>
  <si>
    <t>New Zealand (% of New Zealand employees)</t>
  </si>
  <si>
    <t>Persons employed by ANZ and paid directly through ANZ payroll. They can be permanent (full time or part time), fixed term or casual.</t>
  </si>
  <si>
    <t>Executive</t>
  </si>
  <si>
    <t>Executives comprises persons holding roles within ANZ designated as Group 2.</t>
  </si>
  <si>
    <t>Managers comprises persons holding roles within ANZ designated as Group 4.</t>
  </si>
  <si>
    <t>Non-managers comprises persons holding roles within ANZ designated as Groups 5 and 6.</t>
  </si>
  <si>
    <t>Senior Executive</t>
  </si>
  <si>
    <t>Senior Executives comprises persons holding roles within ANZ designated as Group 1.  These roles typically involve leading large businesses, geographies or the strategy, policy and governance of business areas (excludes Group Executive Committee).</t>
  </si>
  <si>
    <t>Senior Managers comprises persons holding roles within ANZ designated as Group 3.</t>
  </si>
  <si>
    <t>Women in leadership</t>
  </si>
  <si>
    <t>Measures proportion of women out of the entire Senior Manager, Executive, Senior Executive and Group Executive Committee populations (roles within ANZ designated as Groups 3, 2 and 1 respectively). Includes all employees regardless of leave status but not contractors (which are included in FTE).</t>
  </si>
  <si>
    <t>Customer complaints</t>
  </si>
  <si>
    <r>
      <t>Retail and Commercial Australia</t>
    </r>
    <r>
      <rPr>
        <b/>
        <vertAlign val="superscript"/>
        <sz val="11"/>
        <color rgb="FF1D164C"/>
        <rFont val="Aeonik"/>
        <family val="2"/>
      </rPr>
      <t>1</t>
    </r>
  </si>
  <si>
    <r>
      <t>Referred by customers to external dispute resolution bodies</t>
    </r>
    <r>
      <rPr>
        <vertAlign val="superscript"/>
        <sz val="11"/>
        <color rgb="FF000000"/>
        <rFont val="Aeonik"/>
        <family val="2"/>
      </rPr>
      <t>2</t>
    </r>
  </si>
  <si>
    <r>
      <rPr>
        <sz val="11"/>
        <color rgb="FF000000"/>
        <rFont val="Aeonik"/>
        <family val="2"/>
      </rPr>
      <t xml:space="preserve">Privacy complaints* referred by customers to external dispute resolution bodies </t>
    </r>
    <r>
      <rPr>
        <vertAlign val="superscript"/>
        <sz val="11"/>
        <color rgb="FF000000"/>
        <rFont val="Aeonik"/>
        <family val="2"/>
      </rPr>
      <t>3</t>
    </r>
  </si>
  <si>
    <r>
      <rPr>
        <b/>
        <sz val="11"/>
        <color rgb="FF1D164C"/>
        <rFont val="Aeonik"/>
        <family val="2"/>
      </rPr>
      <t xml:space="preserve">New Zealand </t>
    </r>
    <r>
      <rPr>
        <b/>
        <vertAlign val="superscript"/>
        <sz val="11"/>
        <color rgb="FF1D164C"/>
        <rFont val="Aeonik"/>
        <family val="2"/>
      </rPr>
      <t>4</t>
    </r>
  </si>
  <si>
    <r>
      <rPr>
        <sz val="11"/>
        <color rgb="FF000000"/>
        <rFont val="Aeonik"/>
        <family val="2"/>
      </rPr>
      <t>Referred by customers to external dispute resolution bodies</t>
    </r>
    <r>
      <rPr>
        <vertAlign val="superscript"/>
        <sz val="11"/>
        <color rgb="FF000000"/>
        <rFont val="Aeonik"/>
        <family val="2"/>
      </rPr>
      <t>5</t>
    </r>
  </si>
  <si>
    <r>
      <rPr>
        <sz val="11"/>
        <color rgb="FF000000"/>
        <rFont val="Aeonik"/>
        <family val="2"/>
      </rPr>
      <t xml:space="preserve">Privacy complaints* </t>
    </r>
    <r>
      <rPr>
        <vertAlign val="superscript"/>
        <sz val="11"/>
        <color rgb="FF000000"/>
        <rFont val="Aeonik"/>
        <family val="2"/>
      </rPr>
      <t>6</t>
    </r>
  </si>
  <si>
    <r>
      <rPr>
        <b/>
        <sz val="8"/>
        <rFont val="Aeonik"/>
        <family val="2"/>
      </rPr>
      <t>1.</t>
    </r>
    <r>
      <rPr>
        <sz val="8"/>
        <rFont val="Aeonik"/>
        <family val="2"/>
      </rPr>
      <t xml:space="preserve"> Includes complaints relating to retail and commercial banking, lenders mortgage insurance, share investing, general insurance distribution and financial planning. </t>
    </r>
  </si>
  <si>
    <r>
      <t>2.</t>
    </r>
    <r>
      <rPr>
        <sz val="8"/>
        <color rgb="FF000000"/>
        <rFont val="Aeonik"/>
        <family val="2"/>
      </rPr>
      <t xml:space="preserve"> Based on volumes reported by the Australian Financial Complaints Authority (AFCA).</t>
    </r>
  </si>
  <si>
    <r>
      <rPr>
        <b/>
        <sz val="8"/>
        <color rgb="FF000000"/>
        <rFont val="Aeonik"/>
        <family val="2"/>
      </rPr>
      <t>3.</t>
    </r>
    <r>
      <rPr>
        <sz val="8"/>
        <color rgb="FF000000"/>
        <rFont val="Aeonik"/>
        <family val="2"/>
      </rPr>
      <t xml:space="preserve"> Based on volumes reported by AFCA and Office of the Australian Information Commissioner (OAIC).</t>
    </r>
  </si>
  <si>
    <r>
      <rPr>
        <b/>
        <sz val="8"/>
        <color rgb="FF000000"/>
        <rFont val="Aeonik"/>
        <family val="2"/>
      </rPr>
      <t>4.</t>
    </r>
    <r>
      <rPr>
        <sz val="8"/>
        <color rgb="FF000000"/>
        <rFont val="Aeonik"/>
        <family val="2"/>
      </rPr>
      <t xml:space="preserve"> Includes complaints relating to personal, business, agricultural banking and funds management.</t>
    </r>
  </si>
  <si>
    <r>
      <t>5.</t>
    </r>
    <r>
      <rPr>
        <sz val="8"/>
        <color rgb="FF000000"/>
        <rFont val="Aeonik"/>
        <family val="2"/>
      </rPr>
      <t xml:space="preserve"> Based on volumes referred to external dispute resolution bodies.</t>
    </r>
  </si>
  <si>
    <r>
      <t>6.</t>
    </r>
    <r>
      <rPr>
        <sz val="8"/>
        <color rgb="FF000000"/>
        <rFont val="Aeonik"/>
        <family val="2"/>
      </rPr>
      <t xml:space="preserve"> Total privacy complaints received, including complaints referred by customers to external dispute resolution bodies.</t>
    </r>
  </si>
  <si>
    <t>Hardship* Australia</t>
  </si>
  <si>
    <r>
      <rPr>
        <sz val="11"/>
        <color rgb="FF000000"/>
        <rFont val="Aeonik"/>
        <family val="2"/>
      </rPr>
      <t>Customers new in hardship and receiving assistance</t>
    </r>
    <r>
      <rPr>
        <vertAlign val="superscript"/>
        <sz val="11"/>
        <color rgb="FF000000"/>
        <rFont val="Aeonik"/>
        <family val="2"/>
      </rPr>
      <t>7</t>
    </r>
  </si>
  <si>
    <r>
      <t xml:space="preserve">7. </t>
    </r>
    <r>
      <rPr>
        <sz val="8"/>
        <color rgb="FF000000"/>
        <rFont val="Aeonik"/>
        <family val="2"/>
      </rPr>
      <t>The statistic quoted uses underlying data which captures the number of accounts which are receiving hardship assistance, which include Home Loans, Personal Loans, Credit Cards and Small Business Banking. Multiple customers can be a party to an account.</t>
    </r>
  </si>
  <si>
    <t>Hardship* New Zealand</t>
  </si>
  <si>
    <r>
      <t>Customers newly receiving hardship assistance</t>
    </r>
    <r>
      <rPr>
        <vertAlign val="superscript"/>
        <sz val="11"/>
        <color rgb="FF000000"/>
        <rFont val="Aeonik"/>
        <family val="2"/>
      </rPr>
      <t>8</t>
    </r>
  </si>
  <si>
    <r>
      <t xml:space="preserve">8. </t>
    </r>
    <r>
      <rPr>
        <sz val="8"/>
        <rFont val="Aeonik"/>
        <family val="2"/>
      </rPr>
      <t xml:space="preserve">ANZ Bank New Zealand measures hardship at a customer level. For those customers who are receiving hardship assistance, this includes Home Loans, Personal Loans, Credit Cards and Small Business Banking. </t>
    </r>
  </si>
  <si>
    <t>Notifiable Data Breaches</t>
  </si>
  <si>
    <r>
      <t>Notifiable Data Breaches</t>
    </r>
    <r>
      <rPr>
        <vertAlign val="superscript"/>
        <sz val="11"/>
        <color rgb="FF000000"/>
        <rFont val="Aeonik"/>
        <family val="2"/>
      </rPr>
      <t xml:space="preserve"> 9</t>
    </r>
  </si>
  <si>
    <r>
      <t xml:space="preserve">4 </t>
    </r>
    <r>
      <rPr>
        <b/>
        <vertAlign val="superscript"/>
        <sz val="11"/>
        <color rgb="FF1D164C"/>
        <rFont val="Aeonik"/>
        <family val="2"/>
      </rPr>
      <t>10</t>
    </r>
  </si>
  <si>
    <r>
      <t>1</t>
    </r>
    <r>
      <rPr>
        <vertAlign val="superscript"/>
        <sz val="11"/>
        <color rgb="FF000000"/>
        <rFont val="Aeonik"/>
        <family val="2"/>
      </rPr>
      <t xml:space="preserve"> 11</t>
    </r>
  </si>
  <si>
    <r>
      <t>3</t>
    </r>
    <r>
      <rPr>
        <vertAlign val="superscript"/>
        <sz val="11"/>
        <color rgb="FF000000"/>
        <rFont val="Aeonik"/>
        <family val="2"/>
      </rPr>
      <t xml:space="preserve"> 11</t>
    </r>
  </si>
  <si>
    <r>
      <t xml:space="preserve">0 </t>
    </r>
    <r>
      <rPr>
        <vertAlign val="superscript"/>
        <sz val="11"/>
        <color rgb="FF000000"/>
        <rFont val="Aeonik"/>
        <family val="2"/>
      </rPr>
      <t>11</t>
    </r>
  </si>
  <si>
    <r>
      <t>9.</t>
    </r>
    <r>
      <rPr>
        <sz val="8"/>
        <color rgb="FF000000"/>
        <rFont val="Aeonik"/>
        <family val="2"/>
      </rPr>
      <t xml:space="preserve"> As per ANZ Privacy and Data Protection legal obligation.</t>
    </r>
  </si>
  <si>
    <r>
      <t xml:space="preserve">10. </t>
    </r>
    <r>
      <rPr>
        <sz val="8"/>
        <color rgb="FF000000"/>
        <rFont val="Aeonik"/>
        <family val="2"/>
      </rPr>
      <t>Data Breaches reported to the OAIC and Office of the Privacy Commissioner New Zealand (OPC).</t>
    </r>
  </si>
  <si>
    <r>
      <rPr>
        <b/>
        <sz val="8"/>
        <color rgb="FF000000"/>
        <rFont val="Aeonik"/>
        <family val="2"/>
      </rPr>
      <t>11.</t>
    </r>
    <r>
      <rPr>
        <sz val="8"/>
        <color rgb="FF000000"/>
        <rFont val="Aeonik"/>
        <family val="2"/>
      </rPr>
      <t xml:space="preserve"> Data Breaches reported to the OAIC only.</t>
    </r>
  </si>
  <si>
    <t>Hardship</t>
  </si>
  <si>
    <t>Typically refers to a situation where an individual is experiencing financial difficulty, making it challenging for them to meet their financial obligations. This can include situations such as loss of income, unexpected expenses, or other personal circumstances that impact one's ability to repay debts or manage financial commitments.</t>
  </si>
  <si>
    <t xml:space="preserve">Privacy complaints  </t>
  </si>
  <si>
    <t xml:space="preserve">Substantiated complaint relating to handling of personal information (e.g. disclosure or loss of personal information). </t>
  </si>
  <si>
    <t>Key membership payments</t>
  </si>
  <si>
    <r>
      <t xml:space="preserve">Australian Banking Association </t>
    </r>
    <r>
      <rPr>
        <vertAlign val="superscript"/>
        <sz val="11"/>
        <color rgb="FF000000"/>
        <rFont val="Aeonik"/>
        <family val="2"/>
      </rPr>
      <t>1</t>
    </r>
  </si>
  <si>
    <t>Business Council of Australia</t>
  </si>
  <si>
    <t>New Zealand (NZ$)</t>
  </si>
  <si>
    <t>New Zealand Banking Association (NZ$)</t>
  </si>
  <si>
    <t>Business New Zealand (NZ$)</t>
  </si>
  <si>
    <t>1. Includes Suncorp Bank from 1 July 2025.</t>
  </si>
  <si>
    <t>Salient Human Rights Issues</t>
  </si>
  <si>
    <t>We further seek to support the UNGPs by identifying our salient human rights issues according to where we could potentially cause or contribute to the most significant negative human rights impacts.
Our salient human rights issues refer to broad topics. Not all impacts relating to a salient human rights issue will amount to a negative human rights impact.
It may not be possible for ANZ to control or avoid all negative impacts relating to our salient human rights issues. However, we seek to reduce the likelihood of negative human rights impacts arising and, if they occur, respond appropriately in the circumstances.</t>
  </si>
  <si>
    <t>Salient human rights issue</t>
  </si>
  <si>
    <t>Reference to 2025 ESG Report</t>
  </si>
  <si>
    <t>Page</t>
  </si>
  <si>
    <t>Other resources on anz.com</t>
  </si>
  <si>
    <t xml:space="preserve">Corruption and bribery </t>
  </si>
  <si>
    <t>Conduct and Ethics Policy Framework</t>
  </si>
  <si>
    <t>Whistleblower Program</t>
  </si>
  <si>
    <t xml:space="preserve">Group Sanctions Approach </t>
  </si>
  <si>
    <t>Financial crime</t>
  </si>
  <si>
    <t>Political Donations</t>
  </si>
  <si>
    <t>Safety and security of our people</t>
  </si>
  <si>
    <t>Culture and conduct</t>
  </si>
  <si>
    <t>Diversity and inclusion</t>
  </si>
  <si>
    <t>Gender pay equality</t>
  </si>
  <si>
    <t>Wellbeing Safety Policy</t>
  </si>
  <si>
    <t>Gender balance</t>
  </si>
  <si>
    <t>Accessibility and inclusion</t>
  </si>
  <si>
    <t>Employee wellbeing and engagement</t>
  </si>
  <si>
    <t>Engagement and wellbeing</t>
  </si>
  <si>
    <t>Creating an accessible workplace</t>
  </si>
  <si>
    <t>Developing our people</t>
  </si>
  <si>
    <t>Gender diversity</t>
  </si>
  <si>
    <t>Cultural diversity</t>
  </si>
  <si>
    <t>LGBTIQ+ inclusion</t>
  </si>
  <si>
    <t>Labour rights, including modern slavery</t>
  </si>
  <si>
    <t>Managing ESG risks in our supply chain</t>
  </si>
  <si>
    <t>2024 Modern Slavery and Human Trafficking Statement</t>
  </si>
  <si>
    <t xml:space="preserve">Privacy, data protection and ethical AI  </t>
  </si>
  <si>
    <t>Fraud and scams</t>
  </si>
  <si>
    <t>34-35</t>
  </si>
  <si>
    <t>Security Hub</t>
  </si>
  <si>
    <t>Cyber security</t>
  </si>
  <si>
    <t xml:space="preserve">Data protection and privacy </t>
  </si>
  <si>
    <t>Environmental protection</t>
  </si>
  <si>
    <t>Our Climate and Environment Strategy</t>
  </si>
  <si>
    <t>27-28</t>
  </si>
  <si>
    <t>2025 ANZ Climate Report</t>
  </si>
  <si>
    <t>Supporting our customers' transition through financing</t>
  </si>
  <si>
    <t xml:space="preserve">Social and environmental risk management </t>
  </si>
  <si>
    <t>Equator Principles</t>
  </si>
  <si>
    <t>Our climate change commitment</t>
  </si>
  <si>
    <t>Reducing our environmental footprint</t>
  </si>
  <si>
    <t>Land access and use</t>
  </si>
  <si>
    <t>Indigenous rights and inclusion</t>
  </si>
  <si>
    <t>MoneyBusiness in Australia</t>
  </si>
  <si>
    <t xml:space="preserve">Indigenous Small Business Banking Services </t>
  </si>
  <si>
    <t xml:space="preserve">First Nations Strategy (Australia) </t>
  </si>
  <si>
    <t xml:space="preserve">First Nations Customer Support Line </t>
  </si>
  <si>
    <t>ANZ's commitment to Māori</t>
  </si>
  <si>
    <t>First Nations career opportunities</t>
  </si>
  <si>
    <t>MoneyBusiness</t>
  </si>
  <si>
    <t>Māori business support</t>
  </si>
  <si>
    <t>Global Reporting Initiative Standards Content Index</t>
  </si>
  <si>
    <t>GRI 2: GENERAL DISCLOSURES 2021</t>
  </si>
  <si>
    <t>Disclosure number</t>
  </si>
  <si>
    <t>Disclosure title</t>
  </si>
  <si>
    <t>ANZ response</t>
  </si>
  <si>
    <t>Omissions</t>
  </si>
  <si>
    <t>1. The organisation and its reporting practices</t>
  </si>
  <si>
    <t>Requirement(s) omitted</t>
  </si>
  <si>
    <t>Reason</t>
  </si>
  <si>
    <r>
      <rPr>
        <b/>
        <sz val="11"/>
        <color rgb="FF1D164C"/>
        <rFont val="Aeonik"/>
        <family val="2"/>
      </rPr>
      <t>2-1: Organisational details</t>
    </r>
    <r>
      <rPr>
        <sz val="11"/>
        <color rgb="FF1D164C"/>
        <rFont val="Aeonik"/>
        <family val="2"/>
      </rPr>
      <t xml:space="preserve">
The organisation shall report its:</t>
    </r>
  </si>
  <si>
    <t>2-1-a</t>
  </si>
  <si>
    <t>Legal name</t>
  </si>
  <si>
    <t>ANZ Group Holdings Limited (ANZ), 2025 ESG Report - Our 2025 reporting suite, About this report (p. 2)</t>
  </si>
  <si>
    <t>2-1-b</t>
  </si>
  <si>
    <t>Nature of ownership and legal form</t>
  </si>
  <si>
    <t xml:space="preserve">ANZ Group Holdings Limited (ANZ)
https://www.anz.com/shareholder/centre/about/anzs-non-operating-holding-company/
</t>
  </si>
  <si>
    <t>2-1-c</t>
  </si>
  <si>
    <t>Location of its headquarters</t>
  </si>
  <si>
    <t>833 Collins Street, Docklands, Victoria, 3008, Australia</t>
  </si>
  <si>
    <t>2-1-d</t>
  </si>
  <si>
    <t>Countries of operation</t>
  </si>
  <si>
    <r>
      <rPr>
        <sz val="11"/>
        <color rgb="FF000000"/>
        <rFont val="Aeonik"/>
        <family val="2"/>
      </rPr>
      <t>2025 Annual Report,</t>
    </r>
    <r>
      <rPr>
        <sz val="11"/>
        <color rgb="FFFF0000"/>
        <rFont val="Aeonik"/>
        <family val="2"/>
      </rPr>
      <t xml:space="preserve"> </t>
    </r>
    <r>
      <rPr>
        <sz val="11"/>
        <color rgb="FF000000"/>
        <rFont val="Aeonik"/>
        <family val="2"/>
      </rPr>
      <t>About our business (p.14)</t>
    </r>
    <r>
      <rPr>
        <sz val="11"/>
        <color rgb="FFFF0000"/>
        <rFont val="Aeonik"/>
        <family val="2"/>
      </rPr>
      <t xml:space="preserve">                                                                                                                               </t>
    </r>
    <r>
      <rPr>
        <sz val="11"/>
        <color rgb="FF000000"/>
        <rFont val="Aeonik"/>
        <family val="2"/>
      </rPr>
      <t xml:space="preserve">2025 Annual Report, Our international presence and profit composition by geography (p.15)
</t>
    </r>
    <r>
      <rPr>
        <sz val="11"/>
        <color rgb="FFFF0000"/>
        <rFont val="Aeonik"/>
        <family val="2"/>
      </rPr>
      <t xml:space="preserve">
</t>
    </r>
    <r>
      <rPr>
        <sz val="11"/>
        <color rgb="FF000000"/>
        <rFont val="Aeonik"/>
        <family val="2"/>
      </rPr>
      <t>ANZ about us - Our Markets of operations - https://www.anz.com/shareholder/centre/about/ANZ-about-us/#markets</t>
    </r>
  </si>
  <si>
    <r>
      <rPr>
        <b/>
        <sz val="11"/>
        <color rgb="FF1D164C"/>
        <rFont val="Aeonik"/>
        <family val="2"/>
      </rPr>
      <t>2-2: Entities included in the organisation's sustainability reporting</t>
    </r>
    <r>
      <rPr>
        <sz val="11"/>
        <color rgb="FF1D164C"/>
        <rFont val="Aeonik"/>
        <family val="2"/>
      </rPr>
      <t xml:space="preserve">
The organisation shall:</t>
    </r>
  </si>
  <si>
    <t>2-2-a</t>
  </si>
  <si>
    <t>List all entities included in sustainability reporting</t>
  </si>
  <si>
    <t>2025 ESG Report - Our 2025 reporting suite, Reporting boundaries and periods (p.2)
2025 Climate Report - Our 2025 reporting suite, Reporting boundaries and periods (p.2)</t>
  </si>
  <si>
    <t>2-2-b</t>
  </si>
  <si>
    <t>If has audited consolidated financial statements or financial information on public record, specify the differences between list of entities included in financial reporting and included in the sustainability reporting</t>
  </si>
  <si>
    <r>
      <rPr>
        <sz val="11"/>
        <color rgb="FF000000"/>
        <rFont val="Aeonik"/>
        <family val="2"/>
      </rPr>
      <t>2025 Annual Report -</t>
    </r>
    <r>
      <rPr>
        <sz val="11"/>
        <color rgb="FFFF0000"/>
        <rFont val="Aeonik"/>
        <family val="2"/>
      </rPr>
      <t xml:space="preserve"> </t>
    </r>
    <r>
      <rPr>
        <sz val="11"/>
        <color rgb="FF000000"/>
        <rFont val="Aeonik"/>
        <family val="2"/>
      </rPr>
      <t>Notes to the consolidated financial statements (p. 93-220), Controlled entities (p.187-188), Investments in associates (p.189-190)
2025 ESG Report - Our 2025 reporting suite, Reporting boundaries and periods (p.2)
2025 Climate Report - Our 2025 reporting suite, Reporting boundaries and periods (p.2)</t>
    </r>
  </si>
  <si>
    <t>2-2-c
If organisation consists of multiple entities, explain approach used for consolidating the information, including:</t>
  </si>
  <si>
    <t>(i) whether approach involves adjustments to information for minority interest</t>
  </si>
  <si>
    <t>(ii) how approach takes into account M&amp;A and disposal of entities or parts of entities</t>
  </si>
  <si>
    <t>(iii) whether the approach differs across disclosures in this Standard and across material topics</t>
  </si>
  <si>
    <r>
      <rPr>
        <b/>
        <sz val="11"/>
        <color rgb="FF1D164C"/>
        <rFont val="Aeonik"/>
        <family val="2"/>
      </rPr>
      <t>2-3: Reporting period, frequency and contact point</t>
    </r>
    <r>
      <rPr>
        <sz val="11"/>
        <color rgb="FF1D164C"/>
        <rFont val="Aeonik"/>
        <family val="2"/>
      </rPr>
      <t xml:space="preserve">
The organisation shall:</t>
    </r>
  </si>
  <si>
    <t>2-3-a</t>
  </si>
  <si>
    <t>Specify the reporting period for, and frequency of, sustainability reporting</t>
  </si>
  <si>
    <t xml:space="preserve">Reporting period: 1 October 2024 - 30 September 2025 
2025 ESG Report - Our 2025 reporting suite (p.2)
Frequency of reporting/reporting cycle: Annual reporting cycle, including a half year performance update against ESG targets in Half Year Investor Pack
</t>
  </si>
  <si>
    <t>2-3-b</t>
  </si>
  <si>
    <t>Specify financial reporting period and explain reason if it doesn't align with sustainability reporting period</t>
  </si>
  <si>
    <r>
      <rPr>
        <sz val="11"/>
        <color rgb="FF000000"/>
        <rFont val="Aeonik"/>
        <family val="2"/>
      </rPr>
      <t xml:space="preserve">Financial and sustainability reporting year commences on 1 October 2024 and ends 30 September 2025. 
Environmental footprint reporting year is 1 July to 30 June, in line with the Australian regulatory reporting year for our operational emissions targets that conclude this year.
</t>
    </r>
    <r>
      <rPr>
        <sz val="11"/>
        <color rgb="FFFF0000"/>
        <rFont val="Aeonik"/>
        <family val="2"/>
      </rPr>
      <t xml:space="preserve">
</t>
    </r>
    <r>
      <rPr>
        <sz val="11"/>
        <color rgb="FF000000"/>
        <rFont val="Aeonik"/>
        <family val="2"/>
      </rPr>
      <t>Financed emissions and sector-level progress are calculated as at 30 June 2025. This is to enable time for processing and review of our financed emissions data due to the complex and manual nature of the calculations.</t>
    </r>
  </si>
  <si>
    <t>2-3-c</t>
  </si>
  <si>
    <t>Publication date of the report</t>
  </si>
  <si>
    <t>2-3-d</t>
  </si>
  <si>
    <t>Specify contact point for questions about the report</t>
  </si>
  <si>
    <t>2025 ESG Report - inside cover
"Please address any questions, comments or suggestions to esg@anz.com."</t>
  </si>
  <si>
    <r>
      <rPr>
        <b/>
        <sz val="11"/>
        <color rgb="FF1D164C"/>
        <rFont val="Aeonik"/>
        <family val="2"/>
      </rPr>
      <t>2-4: Restatements of information</t>
    </r>
    <r>
      <rPr>
        <sz val="11"/>
        <color rgb="FF1D164C"/>
        <rFont val="Aeonik"/>
        <family val="2"/>
      </rPr>
      <t xml:space="preserve">
The organisation shall:</t>
    </r>
  </si>
  <si>
    <t>2-4-a
Report restatements of information made from previous reporting periods and explain:</t>
  </si>
  <si>
    <t>(i) the reasons for the restatements</t>
  </si>
  <si>
    <t>2025 ESG Report (p.13)</t>
  </si>
  <si>
    <t>(ii) the effect of the restatements</t>
  </si>
  <si>
    <r>
      <rPr>
        <b/>
        <sz val="11"/>
        <color rgb="FF1D164C"/>
        <rFont val="Aeonik"/>
        <family val="2"/>
      </rPr>
      <t>2-5: External assurance</t>
    </r>
    <r>
      <rPr>
        <sz val="11"/>
        <color rgb="FF1D164C"/>
        <rFont val="Aeonik"/>
        <family val="2"/>
      </rPr>
      <t xml:space="preserve">
The organisation shall:</t>
    </r>
  </si>
  <si>
    <t>2-5-a</t>
  </si>
  <si>
    <t>Describe policy and practice for seeking external assurance, include whether and how the highest governance body and senior executives are involved</t>
  </si>
  <si>
    <t xml:space="preserve">2025 ESG Report - Our 2025 reporting suite (p.2), Independent Limited Assurance Report (p.59-60)
2025 Climate Report - Our 2025 reporting suite (p.2), Independent Limited Assurance Report (p.90-91)         </t>
  </si>
  <si>
    <t>2-5-b
If organisation's report has been externally assured:</t>
  </si>
  <si>
    <t>(i) provide a link or reference to the external assurance report(s) or assurance statement(s)</t>
  </si>
  <si>
    <t>(ii) describe what has been assured and on what basis, including assurance standards used, level of assurance obtained and any limitations on the assurance process</t>
  </si>
  <si>
    <t>(iii) describe relationship between the organisation and the assurance provider</t>
  </si>
  <si>
    <t>2. Activities and workers</t>
  </si>
  <si>
    <r>
      <rPr>
        <b/>
        <sz val="11"/>
        <color rgb="FF1D164C"/>
        <rFont val="Aeonik"/>
        <family val="2"/>
      </rPr>
      <t>2-6: Activities, value chain and other business relationships</t>
    </r>
    <r>
      <rPr>
        <sz val="11"/>
        <color rgb="FF1D164C"/>
        <rFont val="Aeonik"/>
        <family val="2"/>
      </rPr>
      <t xml:space="preserve">
The organisation shall:</t>
    </r>
  </si>
  <si>
    <t>2-6-a</t>
  </si>
  <si>
    <t>Report sector(s) in which the organisation is active</t>
  </si>
  <si>
    <t>2025 ESG Report - About our business (p.6)                                                                                                            
2025 Climate Report - About our business (p.4)
2025 Annual Report - About our business (p.14)</t>
  </si>
  <si>
    <t>2-6-b
Describe its value chain, including:</t>
  </si>
  <si>
    <t>(i) activities, products, services and markets served</t>
  </si>
  <si>
    <t>Activities, products and services: 2025 ESG Report - About our business (p.5)
Markets served: 2025 Annual Report - Our international presence and profit composition by geography (p.15)</t>
  </si>
  <si>
    <t>(ii) supply chain</t>
  </si>
  <si>
    <t xml:space="preserve">2025 ESG Report - About our business (p.6), Social and environmental risk management (p. 39-40)
2025 ESG Report - Managing ESG risks and opportunities in our supply chain (p.41)
2025 ESG Data and Frameworks Pack - Supply Chain tab
   </t>
  </si>
  <si>
    <t>(iii) entities downstream from the organisation and their markets</t>
  </si>
  <si>
    <t>2025 Annual Report - Our international presence and profit composition by geography (p.15)
2025 ESG Report - About our business (p.5-6)                                                                                                                            2025 Climate Report - Sectoral value chain activity coverage (p.10)
2025 ESG Report - Financial education programs (p.30)</t>
  </si>
  <si>
    <t>2-6-c</t>
  </si>
  <si>
    <t>Report other relevant business relationships</t>
  </si>
  <si>
    <t>2025 ESG Report - About our business (p.6), Stakeholder engagement (p.12), Financial education programs (p.30), Community investment (p.53)</t>
  </si>
  <si>
    <t>2-6-d</t>
  </si>
  <si>
    <t>Describe significant changes in 2-6-a, 2-6-b and 2-6-c compared to previous reporting period</t>
  </si>
  <si>
    <t>2025 Annual Report - Directors' Report, Significant changes in state of affairs (p.92)
2025 ESG Report - Our 2025 reporting suite, Reporting boundaries and periods (p.2), Simplifying the bank (p.49)
2025 Climate Report - Our 2025 reporting suite, Reporting boundaries and periods (p.2)</t>
  </si>
  <si>
    <r>
      <rPr>
        <b/>
        <sz val="11"/>
        <color rgb="FF1D164C"/>
        <rFont val="Aeonik"/>
        <family val="2"/>
      </rPr>
      <t>2-7: Employees</t>
    </r>
    <r>
      <rPr>
        <sz val="11"/>
        <color rgb="FF1D164C"/>
        <rFont val="Aeonik"/>
        <family val="2"/>
      </rPr>
      <t xml:space="preserve">
The organisation shall:</t>
    </r>
  </si>
  <si>
    <t>2-7-a</t>
  </si>
  <si>
    <t>Total number of employees, and a breakdown of the total by gender and by region</t>
  </si>
  <si>
    <t>2025 ESG Data and Frameworks Pack - Employees tab (Employees by contract type and gender)
Additional information:
The majority of our workers are recognised employees of ANZ, rather than contractors.</t>
  </si>
  <si>
    <t>2-7-b
Report total number of, with a breakdown by gender and by region:</t>
  </si>
  <si>
    <t>(i) permanent employees</t>
  </si>
  <si>
    <t>(ii) temporary employees</t>
  </si>
  <si>
    <t>(iii) non-guaranteed hours employees</t>
  </si>
  <si>
    <t>(iv) full-time employees</t>
  </si>
  <si>
    <t>(v) part-time employees</t>
  </si>
  <si>
    <t>2-7-c
Describe methodologies and assumptions used to compile the data, including whether the numbers are reported:</t>
  </si>
  <si>
    <t>(i) in head count, full-time equivalent (FTE), or using another methodology</t>
  </si>
  <si>
    <t>Employee headcount, which refers to the number of people employed at a given time.</t>
  </si>
  <si>
    <t>(ii) at the end of the reporting period, as an average across the reporting period, or using another methodology</t>
  </si>
  <si>
    <t>At the end of the reporting period.</t>
  </si>
  <si>
    <t>2-7-d</t>
  </si>
  <si>
    <t>Report contextual information necessary to understand the data reporting under 2-7-a and 2-7-b</t>
  </si>
  <si>
    <t>2025 ESG Report - Employee experience (p.49-51)</t>
  </si>
  <si>
    <t>2-7-e</t>
  </si>
  <si>
    <t>Describe significant fluctuations in the number of employees during the reporting period and between reporting periods</t>
  </si>
  <si>
    <t>2025 ESG Report - Simplifying the bank (p.49)
2025 ESG Data and Frameworks Pack - Employees tab</t>
  </si>
  <si>
    <r>
      <rPr>
        <b/>
        <sz val="11"/>
        <color rgb="FF1D164C"/>
        <rFont val="Aeonik"/>
        <family val="2"/>
      </rPr>
      <t>2-8: Workers who are not employees</t>
    </r>
    <r>
      <rPr>
        <sz val="11"/>
        <color rgb="FF1D164C"/>
        <rFont val="Aeonik"/>
        <family val="2"/>
      </rPr>
      <t xml:space="preserve">
The organisation shall:</t>
    </r>
  </si>
  <si>
    <t>2-8-a
Report number of workers who are not employees and whose work is controlled by the organisation and describe:</t>
  </si>
  <si>
    <t>(i) most common types of worker and their contractual relationship with the organisation</t>
  </si>
  <si>
    <t>2025 ESG Report - Engagement and wellbeing (p.50)
2025 ESG Data and Frameworks Pack - Employees tab
Additional information:
The majority of our workers are recognised employees of ANZ, rather than contractors.</t>
  </si>
  <si>
    <t>(ii) the type of work they perform</t>
  </si>
  <si>
    <t>2-8-a(ii)</t>
  </si>
  <si>
    <t>The majority of our workers are recognised employees of ANZ, rather than contractors.</t>
  </si>
  <si>
    <t>2-8-b
Describe the methodologies and assumptions used to compile the data, including whether the number of workers who are not employees is reported</t>
  </si>
  <si>
    <r>
      <rPr>
        <sz val="11"/>
        <rFont val="Aeonik"/>
        <family val="2"/>
      </rPr>
      <t>2025 ESG Data and Frameworks Pack - Employees tab</t>
    </r>
    <r>
      <rPr>
        <sz val="11"/>
        <color rgb="FFFF0000"/>
        <rFont val="Aeonik"/>
        <family val="2"/>
      </rPr>
      <t xml:space="preserve">
</t>
    </r>
    <r>
      <rPr>
        <sz val="11"/>
        <rFont val="Aeonik"/>
        <family val="2"/>
      </rPr>
      <t>Additional information:
The majority of our workers are recognised employees of ANZ, rather than contractors.</t>
    </r>
  </si>
  <si>
    <t>2-8-c</t>
  </si>
  <si>
    <t>Describe significant fluctuations in the number of workers who are not employees during the reporting period and between reporting periods</t>
  </si>
  <si>
    <t>No significant fluctuations</t>
  </si>
  <si>
    <t>3. Governance</t>
  </si>
  <si>
    <r>
      <rPr>
        <b/>
        <sz val="11"/>
        <color rgb="FF1D164C"/>
        <rFont val="Aeonik"/>
        <family val="2"/>
      </rPr>
      <t>2-9: Governance structure and composition</t>
    </r>
    <r>
      <rPr>
        <sz val="11"/>
        <color rgb="FF1D164C"/>
        <rFont val="Aeonik"/>
        <family val="2"/>
      </rPr>
      <t xml:space="preserve">
The organisation shall:</t>
    </r>
  </si>
  <si>
    <t>2-9-a</t>
  </si>
  <si>
    <t>Describe governance structure, including committees of the highest governance body</t>
  </si>
  <si>
    <t xml:space="preserve">2025 Annual Report - Governance (p.16-25)
2025 Corporate Governance Statement - anz.com.au/corporategovernance 
Board related charters - anz.com.au/corporategovernance
2025 ESG Report - Governance (p.7-9)
2025 Climate Report - Governance (p.5-7)
</t>
  </si>
  <si>
    <t>2-9-b</t>
  </si>
  <si>
    <t>List the committees of the highest governance body that are responsible for decision-making on and overseeing the management of the organisation's impacts on the economy, environment and people</t>
  </si>
  <si>
    <t>2-9-c
Describe the composition of the highest governance body and its committees by:</t>
  </si>
  <si>
    <t>(i) executive and non-executive members</t>
  </si>
  <si>
    <t xml:space="preserve">2025 Annual Report - Governance (p.16-26)
2025 Corporate Governance Statement (p.2-9, 13-16)
</t>
  </si>
  <si>
    <t>2-9-c-vi
2-9-c-viii</t>
  </si>
  <si>
    <t>Membership of under-represented social groups and stakeholder representation are not currently reported.</t>
  </si>
  <si>
    <t>(ii) independence</t>
  </si>
  <si>
    <t>(iii) tenure of members on the governance body</t>
  </si>
  <si>
    <t>(iv) number of other significant positions and commitments held by each member, and the nature of the commitments</t>
  </si>
  <si>
    <t>(v) gender</t>
  </si>
  <si>
    <t>(vi) under-represented social groups</t>
  </si>
  <si>
    <t>(vii) competencies relevant to the impacts of the organisation</t>
  </si>
  <si>
    <t>(viii) stakeholder representation</t>
  </si>
  <si>
    <r>
      <rPr>
        <b/>
        <sz val="11"/>
        <color rgb="FF1D164C"/>
        <rFont val="Aeonik"/>
        <family val="2"/>
      </rPr>
      <t>2-10: Nomination and selection of the highest governance body</t>
    </r>
    <r>
      <rPr>
        <sz val="11"/>
        <color rgb="FF1D164C"/>
        <rFont val="Aeonik"/>
        <family val="2"/>
      </rPr>
      <t xml:space="preserve">
The organisation shall:</t>
    </r>
  </si>
  <si>
    <t>2-10-a</t>
  </si>
  <si>
    <t>Describe the nomination and selection processes for the highest governance body and its committees</t>
  </si>
  <si>
    <t>2025 Corporate Governance Statement (p.8-9)
Board Renewal Policy - https://www.anz.com/content/dam/anzcom/shareholder/Board-Renewal-Policy.pdf</t>
  </si>
  <si>
    <t>2-10-b
Describe the criteria used for nominating and selecting highest governance body members, including whether and how the following are taken into consideration:</t>
  </si>
  <si>
    <t>(i) views of stakeholders (including shareholders)</t>
  </si>
  <si>
    <t>(ii) diversity</t>
  </si>
  <si>
    <t>(iii) independence</t>
  </si>
  <si>
    <t>(iv) competencies relevant to the impacts of the organisation</t>
  </si>
  <si>
    <r>
      <rPr>
        <b/>
        <sz val="11"/>
        <color rgb="FF1D164C"/>
        <rFont val="Aeonik"/>
        <family val="2"/>
      </rPr>
      <t>2-11: Chair of the highest governance body</t>
    </r>
    <r>
      <rPr>
        <sz val="11"/>
        <color rgb="FF1D164C"/>
        <rFont val="Aeonik"/>
        <family val="2"/>
      </rPr>
      <t xml:space="preserve">
The organisation shall:</t>
    </r>
  </si>
  <si>
    <t>2-11-a</t>
  </si>
  <si>
    <t>Report whether the chair of the highest governance body is also a senior executive in the organisation</t>
  </si>
  <si>
    <t>Chair of the ANZ Board is an independent non-executive director.
2025 Annual Report - Directors' Report (p.92-94)
2025 Corporate Governance Statement (p.6)</t>
  </si>
  <si>
    <t>2-11-b</t>
  </si>
  <si>
    <t>If the chair is also a senior executive, explain their function within the organisation's management, the reasons for this arrangement and how conflicts of interest are prevented and mitigated</t>
  </si>
  <si>
    <t>N/A</t>
  </si>
  <si>
    <t>Not applicable, see response to 2-11-a</t>
  </si>
  <si>
    <r>
      <rPr>
        <b/>
        <sz val="11"/>
        <color rgb="FF1D164C"/>
        <rFont val="Aeonik"/>
        <family val="2"/>
      </rPr>
      <t>2-12: Role of the highest governance body in overseeing the management of impacts</t>
    </r>
    <r>
      <rPr>
        <sz val="11"/>
        <color rgb="FF1D164C"/>
        <rFont val="Aeonik"/>
        <family val="2"/>
      </rPr>
      <t xml:space="preserve">
The organisation shall:</t>
    </r>
  </si>
  <si>
    <t>2-12-a</t>
  </si>
  <si>
    <t>Describe the role of the highest governance body and of senior executives in developing, approving, and updating the organisation's purpose, value or mission statements, strategies, policies and goals related to sustainable development</t>
  </si>
  <si>
    <r>
      <rPr>
        <sz val="11"/>
        <color rgb="FF000000"/>
        <rFont val="Aeonik"/>
        <family val="2"/>
      </rPr>
      <t>2025 Corporate Governance Statement</t>
    </r>
    <r>
      <rPr>
        <sz val="11"/>
        <color rgb="FFEB0CA4"/>
        <rFont val="Aeonik"/>
        <family val="2"/>
      </rPr>
      <t xml:space="preserve"> </t>
    </r>
    <r>
      <rPr>
        <sz val="11"/>
        <color rgb="FF000000"/>
        <rFont val="Aeonik"/>
        <family val="2"/>
      </rPr>
      <t>(p.5)</t>
    </r>
    <r>
      <rPr>
        <sz val="11"/>
        <color rgb="FFFF0000"/>
        <rFont val="Aeonik"/>
        <family val="2"/>
      </rPr>
      <t xml:space="preserve">
</t>
    </r>
    <r>
      <rPr>
        <sz val="11"/>
        <color rgb="FF000000"/>
        <rFont val="Aeonik"/>
        <family val="2"/>
      </rPr>
      <t>2025 Annual Report - Governance (p.16-25)
2025 ESG Report - Governance (p.7-9)
2025 Climate Report - Governance (p.5-7)</t>
    </r>
  </si>
  <si>
    <t>2-12-b
Describe the role of highest governance body in overseeing the organisation's due diligence and other processes to identify and management the organisation's impacts on the economy, environment and people, including:</t>
  </si>
  <si>
    <t>(i) whether and how the highest governance body engages with stakeholders to support these processes</t>
  </si>
  <si>
    <t>2025 Annual Report - Risk management (p.26-31)
2025 ESG Report - Governance (p.7-9), What matters most to our stakeholders (p.10-11)
2025 ESG Report - Stakeholder engagement (p.12)</t>
  </si>
  <si>
    <t>(ii) how the highest governance body considers the outcomes of these processes</t>
  </si>
  <si>
    <t>2-12-c</t>
  </si>
  <si>
    <t xml:space="preserve">Describe the role of the highest governance body in reviewing the effectiveness of the organisation's processes as described in 2-12-b, and report the frequency of this review </t>
  </si>
  <si>
    <r>
      <rPr>
        <sz val="11"/>
        <color rgb="FF000000"/>
        <rFont val="Aeonik"/>
        <family val="2"/>
      </rPr>
      <t>2025 Corporate Governance Statement (p.5)</t>
    </r>
    <r>
      <rPr>
        <sz val="11"/>
        <color rgb="FFFF0000"/>
        <rFont val="Aeonik"/>
        <family val="2"/>
      </rPr>
      <t xml:space="preserve">
</t>
    </r>
    <r>
      <rPr>
        <sz val="11"/>
        <color rgb="FF000000"/>
        <rFont val="Aeonik"/>
        <family val="2"/>
      </rPr>
      <t>2025 Annual Report - Governance (p.16-25), Risk management (p.26-31)
2025 ESG Report - Governance (p.7-9)
2025 ESG Report - Stakeholder engagement (p.12)                                                                                                             2025 Climate Report - Governance (p.5-7)</t>
    </r>
  </si>
  <si>
    <r>
      <rPr>
        <b/>
        <sz val="11"/>
        <color rgb="FF1D164C"/>
        <rFont val="Aeonik"/>
        <family val="2"/>
      </rPr>
      <t>2-13: Delegation of responsibility for managing impacts</t>
    </r>
    <r>
      <rPr>
        <sz val="11"/>
        <color rgb="FF1D164C"/>
        <rFont val="Aeonik"/>
        <family val="2"/>
      </rPr>
      <t xml:space="preserve">
The organisation shall:</t>
    </r>
  </si>
  <si>
    <t>2-13-a
Describe how highest governance body delegated responsibility for managing the organisation's impacts on the economy, environment and people, including:</t>
  </si>
  <si>
    <t>(i) whether it has appointed any senior executives with responsibility for the management of impacts</t>
  </si>
  <si>
    <t>2025 ESG Report - Governance (p.7-9)
2025 Climate Report - Governance (p.5-7)</t>
  </si>
  <si>
    <t>(ii) whether it has delegated responsibility for the management of impacts to other employees</t>
  </si>
  <si>
    <r>
      <rPr>
        <sz val="11"/>
        <color rgb="FF000000"/>
        <rFont val="Aeonik"/>
        <family val="2"/>
      </rPr>
      <t>2025 Annual Report - Governance (p.16-25)
2025 Corporate Governance Statement</t>
    </r>
    <r>
      <rPr>
        <sz val="11"/>
        <color rgb="FFFF0000"/>
        <rFont val="Aeonik"/>
        <family val="2"/>
      </rPr>
      <t xml:space="preserve"> </t>
    </r>
    <r>
      <rPr>
        <sz val="11"/>
        <color rgb="FF000000"/>
        <rFont val="Aeonik"/>
        <family val="2"/>
      </rPr>
      <t>(p.8)
2025 ESG Report - Governance (p.7-9)
2025 Climate Report - Governance (p.5-7)</t>
    </r>
  </si>
  <si>
    <t>2-13-b</t>
  </si>
  <si>
    <t>Describe the process and frequency for senior executives or other employees to report back to the highest governance body on the management of the organisation's impacts on the economy, environment and people</t>
  </si>
  <si>
    <t>2025 Annual Report - Directors' report (p.92-94)
2025 Corporate Governance Statement (p.13-15)
2025 ESG Report - Governance (p.7-9)
2025 Climate Report - Governance (p.5-7)</t>
  </si>
  <si>
    <r>
      <rPr>
        <b/>
        <sz val="11"/>
        <color rgb="FF1D164C"/>
        <rFont val="Aeonik"/>
        <family val="2"/>
      </rPr>
      <t>2-14: Role of the highest governance body in sustainability reporting</t>
    </r>
    <r>
      <rPr>
        <sz val="11"/>
        <color rgb="FF1D164C"/>
        <rFont val="Aeonik"/>
        <family val="2"/>
      </rPr>
      <t xml:space="preserve">
The organisation shall:</t>
    </r>
  </si>
  <si>
    <t>2-14-a</t>
  </si>
  <si>
    <t>Report whether the highest governance body is responsible for reviewing and approving the reported information, including the  organization’s material topics, and if so, describe the process for reviewing and approving the information</t>
  </si>
  <si>
    <t>The ANZGHL Board has final approval of the ESG reporting suite. 
2025 ESG Report - Governance (p.7-9), What matters most to our stakeholders (p.10-11)
2025 Climate Report - Governance (p.5-7)</t>
  </si>
  <si>
    <t>2-14-b</t>
  </si>
  <si>
    <t>If the highest governance body is not responsible for reviewing and approving the reported information, including the organization’s material topics, explain the reason for this</t>
  </si>
  <si>
    <t>Not applicable, see response to 2-14-a</t>
  </si>
  <si>
    <r>
      <rPr>
        <b/>
        <sz val="11"/>
        <color rgb="FF1D164C"/>
        <rFont val="Aeonik"/>
        <family val="2"/>
      </rPr>
      <t>2-15: Conflicts of interest</t>
    </r>
    <r>
      <rPr>
        <sz val="11"/>
        <color rgb="FF1D164C"/>
        <rFont val="Aeonik"/>
        <family val="2"/>
      </rPr>
      <t xml:space="preserve">
The organisation shall:</t>
    </r>
  </si>
  <si>
    <t>2-15-a</t>
  </si>
  <si>
    <t>Describe the processes for the highest governance body to ensure that conflicts of interest are prevented and mitigated</t>
  </si>
  <si>
    <t xml:space="preserve">2025 Corporate Governance Statement (p.9)
Directors Disclosure of Interest, Handling Conflicts of Interest and Outside Commitments Procedure - anz.com/corporategovernance
</t>
  </si>
  <si>
    <t>2-15-b
Report whether conflicts of interest are disclosed to stakeholders, including at a minimum, conflicts of interest relating to:</t>
  </si>
  <si>
    <t>(i) cross-board membership</t>
  </si>
  <si>
    <t>(ii) cross-shareholding with suppliers and other stakeholders</t>
  </si>
  <si>
    <t>(iii) existence of controlling shareholders</t>
  </si>
  <si>
    <t>(iv) related parties, their relationships, transactions and outstanding balances</t>
  </si>
  <si>
    <r>
      <rPr>
        <b/>
        <sz val="11"/>
        <color rgb="FF1D164C"/>
        <rFont val="Aeonik"/>
        <family val="2"/>
      </rPr>
      <t>2-16: Communication of critical concerns</t>
    </r>
    <r>
      <rPr>
        <sz val="11"/>
        <color rgb="FF1D164C"/>
        <rFont val="Aeonik"/>
        <family val="2"/>
      </rPr>
      <t xml:space="preserve">
The organisation shall:</t>
    </r>
  </si>
  <si>
    <t>2-16-a</t>
  </si>
  <si>
    <t>Describe whether and how critical concerns are communicated to the highest governance body</t>
  </si>
  <si>
    <t xml:space="preserve">2025 Annual Report - Governance (p.16-25), Risk management (p.26-31)
2025 Corporate Governance Statement (p.9)
2025 ESG Report - Governance (p.7-9)
2025 Climate Report - Governance (p.5-7)
</t>
  </si>
  <si>
    <t>2-16-b</t>
  </si>
  <si>
    <t>Report the total number and the nature of critical concerns that were communicated to the highest governance body during the reporting period</t>
  </si>
  <si>
    <t>The number of critical concerns communicated is subject to confidentiality constraints.</t>
  </si>
  <si>
    <r>
      <rPr>
        <b/>
        <sz val="11"/>
        <color rgb="FF1D164C"/>
        <rFont val="Aeonik"/>
        <family val="2"/>
      </rPr>
      <t>2-17: Collective knowledge of the highest governance body</t>
    </r>
    <r>
      <rPr>
        <sz val="11"/>
        <color rgb="FF1D164C"/>
        <rFont val="Aeonik"/>
        <family val="2"/>
      </rPr>
      <t xml:space="preserve">
The organisation shall:</t>
    </r>
  </si>
  <si>
    <t>2-17-a</t>
  </si>
  <si>
    <t>Report measures taken to advance the collective knowledge, skills, and experience of the highest governance body on sustainable development</t>
  </si>
  <si>
    <t>2025 Annual Report - Directors' qualifications, experience and special responsibilities (p.17-22)
2025 Corporate Governance Statement - Board skills and experience (p.9)
2025 Corporate Governance Statement - Continuing education for directors (p.11)
2025 ESG Report - Governance (p.7-9)
2025 Climate Report - Governance (p.5-7)</t>
  </si>
  <si>
    <r>
      <rPr>
        <b/>
        <sz val="11"/>
        <color rgb="FF1D164C"/>
        <rFont val="Aeonik"/>
        <family val="2"/>
      </rPr>
      <t>2-18: Evaluation of the performance of the highest governance body</t>
    </r>
    <r>
      <rPr>
        <sz val="11"/>
        <color rgb="FF1D164C"/>
        <rFont val="Aeonik"/>
        <family val="2"/>
      </rPr>
      <t xml:space="preserve">
The organisation shall:</t>
    </r>
  </si>
  <si>
    <t>2-18-a</t>
  </si>
  <si>
    <t>Describe the processes for evaluating the performance of the highest governance body in overseeing the management of the organization’s impacts on the economy, environment, and people</t>
  </si>
  <si>
    <r>
      <rPr>
        <sz val="11"/>
        <rFont val="Aeonik"/>
        <family val="2"/>
      </rPr>
      <t>2025 Corporate Governance Statement - Performance evaluation</t>
    </r>
    <r>
      <rPr>
        <sz val="11"/>
        <color rgb="FFFF0000"/>
        <rFont val="Aeonik"/>
        <family val="2"/>
      </rPr>
      <t xml:space="preserve"> </t>
    </r>
    <r>
      <rPr>
        <sz val="11"/>
        <color rgb="FF000000"/>
        <rFont val="Aeonik"/>
        <family val="2"/>
      </rPr>
      <t>(p.10)</t>
    </r>
  </si>
  <si>
    <t>2-18-b</t>
  </si>
  <si>
    <t>Report whether the evaluations are independent or not, and the frequency of the evaluations</t>
  </si>
  <si>
    <t>2-18-c</t>
  </si>
  <si>
    <t>Describe actions taken in response to the evaluations, including changes to the composition of the highest governance body and organizational practices</t>
  </si>
  <si>
    <r>
      <rPr>
        <b/>
        <sz val="11"/>
        <color rgb="FF1D164C"/>
        <rFont val="Aeonik"/>
        <family val="2"/>
      </rPr>
      <t>2-19: Remuneration policies</t>
    </r>
    <r>
      <rPr>
        <sz val="11"/>
        <color rgb="FF1D164C"/>
        <rFont val="Aeonik"/>
        <family val="2"/>
      </rPr>
      <t xml:space="preserve">
The organisation shall:</t>
    </r>
  </si>
  <si>
    <t>2-19-a
Describe the remuneration policies for members of the highest governance body and senior executives, including:</t>
  </si>
  <si>
    <t>(i) fixed pay and variable pay</t>
  </si>
  <si>
    <t>2025 Annual Report - Remuneration Report (p.52-91)
2025 ESG Report - Governance (p.7-9)
2025 Climate Report - Governance (p.5-7)</t>
  </si>
  <si>
    <t>(ii) sign-on bonuses or recruitment incentive payments</t>
  </si>
  <si>
    <t>(iii) termination payments</t>
  </si>
  <si>
    <t>(iv) claw backs</t>
  </si>
  <si>
    <t>(v) retirement benefits</t>
  </si>
  <si>
    <t>2-19-b</t>
  </si>
  <si>
    <t>Describe how the remuneration policies for members of the highest governance body and senior executives relate to their objectives and performance in relation to the management of the organization’s impacts on the economy, environment, and people</t>
  </si>
  <si>
    <r>
      <rPr>
        <b/>
        <sz val="11"/>
        <color rgb="FF1D164C"/>
        <rFont val="Aeonik"/>
        <family val="2"/>
      </rPr>
      <t>2-20: Process to determine remuneration</t>
    </r>
    <r>
      <rPr>
        <sz val="11"/>
        <color rgb="FF1D164C"/>
        <rFont val="Aeonik"/>
        <family val="2"/>
      </rPr>
      <t xml:space="preserve">
The organisation shall:</t>
    </r>
  </si>
  <si>
    <t>2-20-a
Describe the process for designing its remuneration policies and for determining
remuneration, including</t>
  </si>
  <si>
    <t>(i) whether independent highest governance body members or an independent remuneration committee oversees the process for determining remuneration</t>
  </si>
  <si>
    <t>(ii) how the views of stakeholders (including shareholders) regarding remuneration are sought and taken into consideration</t>
  </si>
  <si>
    <t>(iii) whether remuneration consultants are involved in determining remuneration and, if so, whether they are independent of the organization, its highest governance body and senior executives</t>
  </si>
  <si>
    <t>2-20-b</t>
  </si>
  <si>
    <t>Report the results of votes of stakeholders (including shareholders) on remuneration policies and proposals, if applicable</t>
  </si>
  <si>
    <t>https://www.anz.com/content/dam/anzcom/shareholder/anz-agm-2024-meeting-results.pdf</t>
  </si>
  <si>
    <r>
      <rPr>
        <b/>
        <sz val="11"/>
        <color rgb="FF1D164C"/>
        <rFont val="Aeonik"/>
        <family val="2"/>
      </rPr>
      <t>2-21: Annual total compensation ratio</t>
    </r>
    <r>
      <rPr>
        <sz val="11"/>
        <color rgb="FF1D164C"/>
        <rFont val="Aeonik"/>
        <family val="2"/>
      </rPr>
      <t xml:space="preserve">
The organisation shall:</t>
    </r>
  </si>
  <si>
    <t>2-21-a</t>
  </si>
  <si>
    <t>Report the ratio of the annual total compensation for the organization’s highest-paid individual to the median annual total compensation for all employees (excluding the highest-paid individual)</t>
  </si>
  <si>
    <t>2-21</t>
  </si>
  <si>
    <r>
      <t xml:space="preserve">ANZ does not publicly report ratios based on individual compensation or make pay decisions based on these ratios. We consider this data confidential.
We provide detailed disclosures on remuneration in the 2025 Annual Report - Remuneration Report </t>
    </r>
    <r>
      <rPr>
        <sz val="11"/>
        <color rgb="FF000000"/>
        <rFont val="Aeonik"/>
        <family val="2"/>
      </rPr>
      <t>(p.52-91)</t>
    </r>
    <r>
      <rPr>
        <sz val="11"/>
        <rFont val="Aeonik"/>
        <family val="2"/>
      </rPr>
      <t>.</t>
    </r>
  </si>
  <si>
    <t>2-21-b</t>
  </si>
  <si>
    <t>Report the ratio of the percentage increase in annual total compensation for the organization’s highest-paid individual to the median percentage increase in annual total compensation for all employees (excluding the highest-paid individual)</t>
  </si>
  <si>
    <t>2-21-c</t>
  </si>
  <si>
    <t>Report contextual information necessary to understand the data and how the data has been compiled</t>
  </si>
  <si>
    <t>4. Strategy, policies and practices</t>
  </si>
  <si>
    <r>
      <rPr>
        <b/>
        <sz val="11"/>
        <color rgb="FF1D164C"/>
        <rFont val="Aeonik"/>
        <family val="2"/>
      </rPr>
      <t>2-22: Statement on sustainable development strategy</t>
    </r>
    <r>
      <rPr>
        <sz val="11"/>
        <color rgb="FF1D164C"/>
        <rFont val="Aeonik"/>
        <family val="2"/>
      </rPr>
      <t xml:space="preserve">
The organisation shall: </t>
    </r>
  </si>
  <si>
    <t>2-22-a</t>
  </si>
  <si>
    <t>Report a statement from the highest governance body or most senior executive of the organization about the relevance of sustainable development to the organization and its strategy for contributing to sustainable development</t>
  </si>
  <si>
    <t>2025 Annual Report - Chairman's message (p.6-7)
2025 ESG Report - CEO's message (p.4)
2025 Climate Report - CEO's message (p.3)</t>
  </si>
  <si>
    <r>
      <rPr>
        <b/>
        <sz val="11"/>
        <color rgb="FF1D164C"/>
        <rFont val="Aeonik"/>
        <family val="2"/>
      </rPr>
      <t>2-23: Policy commitments</t>
    </r>
    <r>
      <rPr>
        <sz val="11"/>
        <color rgb="FF1D164C"/>
        <rFont val="Aeonik"/>
        <family val="2"/>
      </rPr>
      <t xml:space="preserve">
The organisation shall: </t>
    </r>
  </si>
  <si>
    <t>2-23-a
Describe its policy commitments for responsible business conduct, including:</t>
  </si>
  <si>
    <t>(i) the authoritative intergovernmental instruments that the commitments reference</t>
  </si>
  <si>
    <t>ANZ Human Rights Statement - anz.com.au/human-rights
anz.com.au/social-and-environmental-risk-management.</t>
  </si>
  <si>
    <t>(ii) whether the commitments stipulate conducting due diligence</t>
  </si>
  <si>
    <t xml:space="preserve">2025 ESG Report - Code of Conduct (p.18)
2025 ESG Report - Social and environmental risk management (p.39-40)
2025 Climate Report - Risk management (p.22-29)                                                                                          </t>
  </si>
  <si>
    <t>(iii) whether the commitments stipulate applying the precautionary principle</t>
  </si>
  <si>
    <t xml:space="preserve">ANZ applies the precautionary principle in our approach to sustainability risks. Our Social and Environmental Risk Policy and Climate Change Commitment are consistent with the precautionary principle. 
</t>
  </si>
  <si>
    <t>(iv) whether the commitments stipulate respecting human rights</t>
  </si>
  <si>
    <t>ANZ Human Rights Statement - anz.com.au/human-rights
2025 ESG Report - Code of Conduct (p.18)
2025 ESG Report - Human rights (p.52)</t>
  </si>
  <si>
    <t>2-23-b
Describe its specific policy commitment to respect human rights, including:</t>
  </si>
  <si>
    <t>(i) the internationally recognized human rights that the commitment covers</t>
  </si>
  <si>
    <t>ANZ Human Rights Statement - anz.com.au/human-rights
2024 Modern Slavery Statement - anz.com.au/human-rights
2025 ESG Report - Human rights (p.52)</t>
  </si>
  <si>
    <t>(ii) the categories of stakeholders, including at-risk or vulnerable groups, that the organisation gives particular attention to in the commitment</t>
  </si>
  <si>
    <t>2-23-c</t>
  </si>
  <si>
    <t>Provide links to the policy commitments if publicly available, or, if the policy commitments are not publicly available, explain the reason for this</t>
  </si>
  <si>
    <t>ANZ Human Rights Statement - anz.com.au/human-rights</t>
  </si>
  <si>
    <t>2-23-d</t>
  </si>
  <si>
    <t>Report the level at which each of the policy commitments was approved within the organisation, including whether this is the most senior level</t>
  </si>
  <si>
    <r>
      <rPr>
        <sz val="11"/>
        <color rgb="FF000000"/>
        <rFont val="Aeonik"/>
        <family val="2"/>
      </rPr>
      <t xml:space="preserve">ANZ Human Rights Statement - anz.com.au/human-rights
2024 Modern Slavery Statement - anz.com.au/human-rights
2025 ESG Report - Code of Conduct (p.18), Human rights (p.52)    </t>
    </r>
    <r>
      <rPr>
        <sz val="11"/>
        <color rgb="FFFF0000"/>
        <rFont val="Aeonik"/>
        <family val="2"/>
      </rPr>
      <t xml:space="preserve">                                                                                                          
</t>
    </r>
    <r>
      <rPr>
        <sz val="11"/>
        <color rgb="FF000000"/>
        <rFont val="Aeonik"/>
        <family val="2"/>
      </rPr>
      <t xml:space="preserve">ANZ Supplier Code of Conduct - https://www.anz.com.au/about-us/esg/policies-practices/sustainable-procurement/                            
ANZ Social and Environmental Risk Policy - https://www.anz.com.au/about-us/esg/policies-practices/social-and-environmental-risk-management/     </t>
    </r>
    <r>
      <rPr>
        <sz val="11"/>
        <color rgb="FFFF0000"/>
        <rFont val="Aeonik"/>
        <family val="2"/>
      </rPr>
      <t xml:space="preserve">                                                                                                                                                                                    
</t>
    </r>
    <r>
      <rPr>
        <sz val="11"/>
        <color rgb="FF000000"/>
        <rFont val="Aeonik"/>
        <family val="2"/>
      </rPr>
      <t>ANZ Code of Conduct - https://www.anz.com.au/about-us/esg/fair-responsible-banking/culture-conduct/                                        
ANZ ESG policies and practices - https://www.anz.com.au/about-us/esg/policies-practices/                                                               
ANZ Corporate Governance - https://www.anz.com/shareholder/centre/about/corporate-governance/</t>
    </r>
  </si>
  <si>
    <t>2-23-e</t>
  </si>
  <si>
    <t>Report the extent to which the policy commitments apply to the organisation’s activities and to its business relationships</t>
  </si>
  <si>
    <t>2-23-f</t>
  </si>
  <si>
    <t>Describe how the policy commitments are communicated to workers, business partners, and other relevant parties</t>
  </si>
  <si>
    <r>
      <rPr>
        <b/>
        <sz val="11"/>
        <color rgb="FF1D164C"/>
        <rFont val="Aeonik"/>
        <family val="2"/>
      </rPr>
      <t>2-24: Embedding policy commitments</t>
    </r>
    <r>
      <rPr>
        <sz val="11"/>
        <color rgb="FF1D164C"/>
        <rFont val="Aeonik"/>
        <family val="2"/>
      </rPr>
      <t xml:space="preserve">
The organisation shall: </t>
    </r>
  </si>
  <si>
    <t>2-24-a
Describe how it embeds each of its policy commitments for responsible business conducts through its activities and business relationships, including:</t>
  </si>
  <si>
    <t>(i) how it allocates responsibility to implement the commitments across different levels within the organisation</t>
  </si>
  <si>
    <t>ANZ Human Rights Statement - anz.com.au/human-rights
2024 Modern Slavery Statement - anz.com.au/human-rights
2025 ESG Report - Social and environmental risk management (p.39-40), Managing ESG risks and opportunities in our supply chain (p.41), Human rights (p.52)</t>
  </si>
  <si>
    <t>(ii) how it integrates the commitments into organisational strategies, operational policies, and operational procedures</t>
  </si>
  <si>
    <t>(iii) how it implements its commitments with and through its business relationships</t>
  </si>
  <si>
    <t>(iv) training it provides on implementing the commitments</t>
  </si>
  <si>
    <r>
      <rPr>
        <b/>
        <sz val="11"/>
        <color rgb="FF1D164C"/>
        <rFont val="Aeonik"/>
        <family val="2"/>
      </rPr>
      <t>2-25: Processes to remediate negative impacts</t>
    </r>
    <r>
      <rPr>
        <sz val="11"/>
        <color rgb="FF1D164C"/>
        <rFont val="Aeonik"/>
        <family val="2"/>
      </rPr>
      <t xml:space="preserve">
The organisation shall: </t>
    </r>
  </si>
  <si>
    <t>2-25-a</t>
  </si>
  <si>
    <t>Describe its commitments to provide for or cooperate in the remediation of negative impacts it identifies it has caused or contributed to</t>
  </si>
  <si>
    <t xml:space="preserve">ANZ Human Rights Statement - anz.com.au/human-rights 
ANZ Human Rights Grievance Mechanism - anz.com.au/human-rights
2024 Modern Slavery and Human Trafficking Statement - anz.com.au/human-rights
2025 ESG Report - Human rights (p.52)
</t>
  </si>
  <si>
    <t>2-25-b</t>
  </si>
  <si>
    <t>Describe its approach to identify and address grievances, including the grievance mechanisms it has established or participates in</t>
  </si>
  <si>
    <t>2-25-c</t>
  </si>
  <si>
    <t>Describe other processes by which it provides for or cooperates in the remediation of negative impacts that it identifies it has caused or contributed to</t>
  </si>
  <si>
    <t>2-25-d</t>
  </si>
  <si>
    <t>Describe how the stakeholders who are the intended users of the grievance mechanisms are involved in the design, review, operation, and improvement of these mechanisms</t>
  </si>
  <si>
    <t xml:space="preserve">2025 ESG Report - Human rights (p.52)
ANZ Human Rights Grievance Mechanism - anz.com.au/human-rights
</t>
  </si>
  <si>
    <t>2-25-e</t>
  </si>
  <si>
    <t>Describe how the organization tracks the effectiveness of the grievance mechanisms and other remediation processes, and report examples of their effectiveness, including stakeholder feedback</t>
  </si>
  <si>
    <r>
      <rPr>
        <b/>
        <sz val="11"/>
        <color rgb="FF1D164C"/>
        <rFont val="Aeonik"/>
        <family val="2"/>
      </rPr>
      <t>2-26: Mechanisms for seeking advice and raising concerns</t>
    </r>
    <r>
      <rPr>
        <sz val="11"/>
        <color rgb="FF1D164C"/>
        <rFont val="Aeonik"/>
        <family val="2"/>
      </rPr>
      <t xml:space="preserve">
The organisation shall: </t>
    </r>
  </si>
  <si>
    <t>2-26-a
Describe the mechanisms for individuals to:</t>
  </si>
  <si>
    <t>(i) Seek advice on implementing the organisation's policies and practices for responsible business conduct</t>
  </si>
  <si>
    <t>ANZ Code of Conduct - https://www.anz.com.au/about-us/esg/fair-responsible-banking/culture-conduct/
ANZ Human Rights Grievance Mechanism - anz.com.au/human-rights
ANZ Human Rights Statement (p.3) - anz.com.au/human-rights 
https://www.anz.com.au/about-us/esg/fair-responsible-banking/human-rights/
2025 ESG Report - Customer complaints (p.26), Human rights (p.52)</t>
  </si>
  <si>
    <t xml:space="preserve">(ii) Raise concerns about the organisation's business conduct </t>
  </si>
  <si>
    <t>2025 ESG Report - Whistleblower Program (p.19), Human Rights (p.52)
ANZ Human Rights Grievance Mechanism - anz.com.au/human-rights
ANZ Human Rights Statement</t>
  </si>
  <si>
    <r>
      <rPr>
        <b/>
        <sz val="11"/>
        <color rgb="FF1D164C"/>
        <rFont val="Aeonik"/>
        <family val="2"/>
      </rPr>
      <t>2-27: Compliance with laws and regulations</t>
    </r>
    <r>
      <rPr>
        <sz val="11"/>
        <color rgb="FF1D164C"/>
        <rFont val="Aeonik"/>
        <family val="2"/>
      </rPr>
      <t xml:space="preserve">
The organisation shall: </t>
    </r>
  </si>
  <si>
    <t>2-27-a
Report the total number of significant instances of non-compliance with laws and
regulations during the reporting period, and a breakdown of this total by:</t>
  </si>
  <si>
    <t>(i) instances for which fines were incurred</t>
  </si>
  <si>
    <r>
      <rPr>
        <sz val="11"/>
        <color rgb="FF000000"/>
        <rFont val="Aeonik"/>
        <family val="2"/>
      </rPr>
      <t>2025 Annual Report - Directors' Report (p.92-94)
2025 Annual Report - Commitments, Contingent Liabilities and Contingent Assets</t>
    </r>
    <r>
      <rPr>
        <sz val="11"/>
        <color rgb="FFFF0000"/>
        <rFont val="Aeonik"/>
        <family val="2"/>
      </rPr>
      <t xml:space="preserve"> </t>
    </r>
    <r>
      <rPr>
        <sz val="11"/>
        <color rgb="FF000000"/>
        <rFont val="Aeonik"/>
        <family val="2"/>
      </rPr>
      <t>(p.207-209)</t>
    </r>
  </si>
  <si>
    <t>(ii) instances for which non-monetary sanctions were incurred</t>
  </si>
  <si>
    <t>2-27-b
Report the total number and the monetary value of fines for instances of noncompliance
with laws and regulations that were paid during the reporting period, and a
breakdown of this total by:</t>
  </si>
  <si>
    <t>(i) fines for instances of non-compliance with laws and regulations that occurred in
the current reporting period</t>
  </si>
  <si>
    <t>(ii) fines for instances of non-compliance with laws and regulations that occurred in
previous reporting periods</t>
  </si>
  <si>
    <t>2-27-c</t>
  </si>
  <si>
    <t>Describe the significant instances of non-compliance</t>
  </si>
  <si>
    <t>2-27-d</t>
  </si>
  <si>
    <t>Describe how it has determined significant instances of non-compliance</t>
  </si>
  <si>
    <t>5. Stakeholder engagement</t>
  </si>
  <si>
    <r>
      <rPr>
        <b/>
        <sz val="11"/>
        <color rgb="FF1D164C"/>
        <rFont val="Aeonik"/>
        <family val="2"/>
      </rPr>
      <t>2-28: Membership associations</t>
    </r>
    <r>
      <rPr>
        <sz val="11"/>
        <color rgb="FF1D164C"/>
        <rFont val="Aeonik"/>
        <family val="2"/>
      </rPr>
      <t xml:space="preserve">
The organisation shall:</t>
    </r>
  </si>
  <si>
    <t>2-28-a</t>
  </si>
  <si>
    <t>Report industry associations, other membership associations, and national or international advocacy organizations in which it participates in a significant role</t>
  </si>
  <si>
    <t>Our ESG policies and practices - https://www.anz.com.au/about-us/esg/policies-practices/
2025 ESG Data and Frameworks Pack - Industry Association Payments tab</t>
  </si>
  <si>
    <r>
      <rPr>
        <b/>
        <sz val="11"/>
        <color rgb="FF1D164C"/>
        <rFont val="Aeonik"/>
        <family val="2"/>
      </rPr>
      <t>2-29: Approach to stakeholder engagement</t>
    </r>
    <r>
      <rPr>
        <sz val="11"/>
        <color rgb="FF1D164C"/>
        <rFont val="Aeonik"/>
        <family val="2"/>
      </rPr>
      <t xml:space="preserve">
The organisation shall:</t>
    </r>
  </si>
  <si>
    <t>2-29-a
Describe its approach to engaging with stakeholders, including:</t>
  </si>
  <si>
    <t>(i) the categories of stakeholders it engages with, and how they are identified</t>
  </si>
  <si>
    <t xml:space="preserve">2025 ESG Report - Stakeholder engagement (p.12)
</t>
  </si>
  <si>
    <t>(ii) the purpose of the stakeholder engagement</t>
  </si>
  <si>
    <t xml:space="preserve">2025 ESG Report - Stakeholder engagement (p.12)
</t>
  </si>
  <si>
    <t>(iii) how the organization seeks to ensure meaningful engagement with stakeholders</t>
  </si>
  <si>
    <r>
      <rPr>
        <b/>
        <sz val="11"/>
        <color rgb="FF1D164C"/>
        <rFont val="Aeonik"/>
        <family val="2"/>
      </rPr>
      <t>2-30: Collective bargaining agreements</t>
    </r>
    <r>
      <rPr>
        <sz val="11"/>
        <color rgb="FF1D164C"/>
        <rFont val="Aeonik"/>
        <family val="2"/>
      </rPr>
      <t xml:space="preserve">
The organisation shall:</t>
    </r>
  </si>
  <si>
    <t>2-30-a</t>
  </si>
  <si>
    <t>Report the percentage of total employees covered by collective bargaining agreements</t>
  </si>
  <si>
    <r>
      <rPr>
        <sz val="11"/>
        <color rgb="FF000000"/>
        <rFont val="Aeonik"/>
        <family val="2"/>
      </rPr>
      <t xml:space="preserve">In Australia, approximately 91% of employees (employed by ANZBGL and Suncorp Bank) are covered by a collective bargaining agreement.
In New Zealand, approximately 35% of employees are covered by a collective agreement.
In Fiji and Pacific Operations, approximately 96% of employees are covered by a collective agreement.
In Papua New Guinea, approximately 84% of employees are covered by a collective agreement.
In Solomon Islands, approximately 84% of employees are covered by a collective agreement.
</t>
    </r>
    <r>
      <rPr>
        <sz val="11"/>
        <color rgb="FFFF0000"/>
        <rFont val="Aeonik"/>
        <family val="2"/>
      </rPr>
      <t xml:space="preserve">
</t>
    </r>
    <r>
      <rPr>
        <sz val="11"/>
        <color rgb="FF000000"/>
        <rFont val="Aeonik"/>
        <family val="2"/>
      </rPr>
      <t>Effective date 30 September 2025</t>
    </r>
  </si>
  <si>
    <t>2-30-b</t>
  </si>
  <si>
    <t>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</si>
  <si>
    <t>Australian employees not covered by the ANZ Enterprise Agreement are our most senior employees (Groups 1 to 3) and are well remunerated.  Many of the terms and conditions of employment contained in the ANZ Enterprise Agreement, such as leave entitlements, are mirrored in policy and apply to this group of employees.</t>
  </si>
  <si>
    <t>6. Materiality</t>
  </si>
  <si>
    <r>
      <rPr>
        <b/>
        <sz val="11"/>
        <color rgb="FF1D164C"/>
        <rFont val="Aeonik"/>
        <family val="2"/>
      </rPr>
      <t>3-1: Process to determine material topics</t>
    </r>
    <r>
      <rPr>
        <sz val="11"/>
        <color rgb="FF1D164C"/>
        <rFont val="Aeonik"/>
        <family val="2"/>
      </rPr>
      <t xml:space="preserve">
The organisation shall:</t>
    </r>
  </si>
  <si>
    <t>3-1-a</t>
  </si>
  <si>
    <t xml:space="preserve">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t>
  </si>
  <si>
    <t>2025 ESG Report - What matters most to our stakeholders (p.10-11)</t>
  </si>
  <si>
    <t>3-1-b</t>
  </si>
  <si>
    <t xml:space="preserve">Specify the stakeholders and experts whose views have informed the process of determining its material topics.
</t>
  </si>
  <si>
    <t xml:space="preserve">2025 ESG Report - What matters most to our stakeholders (p.10-11)
</t>
  </si>
  <si>
    <r>
      <rPr>
        <b/>
        <sz val="11"/>
        <color rgb="FF1D164C"/>
        <rFont val="Aeonik"/>
        <family val="2"/>
      </rPr>
      <t>3-2: List of material topics</t>
    </r>
    <r>
      <rPr>
        <sz val="11"/>
        <color rgb="FF1D164C"/>
        <rFont val="Aeonik"/>
        <family val="2"/>
      </rPr>
      <t xml:space="preserve">
The organisation shall:</t>
    </r>
  </si>
  <si>
    <t>3-2-a</t>
  </si>
  <si>
    <t>List its material topics.</t>
  </si>
  <si>
    <t>3-2-b</t>
  </si>
  <si>
    <t>Report changes to the list of material topics compared to the previous reporting period.</t>
  </si>
  <si>
    <r>
      <rPr>
        <b/>
        <sz val="11"/>
        <color rgb="FF1D164C"/>
        <rFont val="Aeonik"/>
        <family val="2"/>
      </rPr>
      <t>3-3: List of material topics</t>
    </r>
    <r>
      <rPr>
        <sz val="11"/>
        <color rgb="FF1D164C"/>
        <rFont val="Aeonik"/>
        <family val="2"/>
      </rPr>
      <t xml:space="preserve">
The organisation shall:</t>
    </r>
  </si>
  <si>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d.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e. describe how engagement with stakeholders has informed the actions taken and how it has informed whether the actions have been effective.</t>
  </si>
  <si>
    <t>2025 Climate Report
2025 ESG Report - What matters most to our stakeholders (p.10-11), Stakeholder engagement (p.12), Our ESG Targets and performance (p.13-15), Environmental sustainability (p.27-29)
2025 ESG Data and Frameworks Pack - Operational Emissions, Financed Emissions,  Financing Sustainability tabs</t>
  </si>
  <si>
    <r>
      <t xml:space="preserve">GRI 201: Economic Performance 2016
</t>
    </r>
    <r>
      <rPr>
        <sz val="11"/>
        <color rgb="FF1D164C"/>
        <rFont val="Aeonik"/>
        <family val="2"/>
      </rPr>
      <t>The organisation shall describe:</t>
    </r>
  </si>
  <si>
    <t>201-1</t>
  </si>
  <si>
    <t>Direct economic value generated and distributed</t>
  </si>
  <si>
    <t>Payments to government: 2025 Voluntary Tax Transparency Report
Community investments: 2025 ESG Report - Community investment (p.53); 2025 ESG Data and Frameworks Pack - Community Investment tab
Revenues and operation costs: 2025 Annual Report - Financial Report Income statement (p.96)
Employee wages and benefits: 2025 Annual Report - Notes to the consolidated financial statements (p. 101-213), Operating expenses (p.107-108)
Payments to providers of capital: 2025 Annual Report - Notes to the consolidated financial statements (p. 101-213), Dividends (p.112-113)</t>
  </si>
  <si>
    <t>201-2</t>
  </si>
  <si>
    <t>Financial implications and other risks and opportunities due to climate change</t>
  </si>
  <si>
    <t>2025 Annual Report - Our approach to climate and environment (p.35)
2025 Climate Report
2025 ESG Report - Environmental sustainability (p.27-29), Social and Environmental Risk Management (p.39-40) 
2025 ESG Data and Frameworks Pack - Financing Sustainability, Operational Emissions, Financed Emissions tabs</t>
  </si>
  <si>
    <t>201-2(a)(iii) and (v)</t>
  </si>
  <si>
    <t>201-3</t>
  </si>
  <si>
    <t>Defined benefit plan obligations and other retirement plans</t>
  </si>
  <si>
    <t>We provide detailed disclosures about our superannuation and post-employment benefit obligations in the 2025 Annual Report, Notes to the consolidated financial statements (p.101-213), Superannuation and post-employment benefit obligations (p.197-198)</t>
  </si>
  <si>
    <t>201-4</t>
  </si>
  <si>
    <t>Financial assistance received from government</t>
  </si>
  <si>
    <t>No significant financial assistance has been received from government.</t>
  </si>
  <si>
    <r>
      <t xml:space="preserve">GRI 305: Emissions 2016
</t>
    </r>
    <r>
      <rPr>
        <sz val="11"/>
        <color rgb="FF1D164C"/>
        <rFont val="Aeonik"/>
        <family val="2"/>
      </rPr>
      <t>The organisation shall describe:</t>
    </r>
  </si>
  <si>
    <t>305-1</t>
  </si>
  <si>
    <t>a. Gross direct (Scope 1) GHG emissions in metric tons of CO2 equivalent.
b. Gases included in the calculation; whether CO2 , CH4 , N2O, HFCs, PFCs, SF6 , NF3 , or all.
c. Biogenic CO2 emissions in metric tons of CO c. 2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</si>
  <si>
    <t xml:space="preserve">2025 Climate Report - Operational Emissions (p. 52-53), Appendix 7: ANZ Scope 1, Scope 2 and Scope 3 Operational GHG emissions reporting methodology (p. 77-81)
2025 ESG Data and Frameworks Pack - Operational Emissions tab
</t>
  </si>
  <si>
    <t>305-1(c)</t>
  </si>
  <si>
    <t>Not applicable</t>
  </si>
  <si>
    <t>305-2</t>
  </si>
  <si>
    <t>a. Gross location-based energy indirect (Scope 2) GHG emissions in metric tons of CO2 equivalent.
b. If applicable, gross market-based energy indirect (Scope 2) GHG emissions in metric tons of CO2 equivalent.
c. If available, the gases included in the calculation; whether CO2 , CH4 , N2O, HFCs, PFCs, SF6 , NF3 ,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</si>
  <si>
    <t>305-3</t>
  </si>
  <si>
    <t>a. Gross other indirect (Scope 3) GHG emissions in metric tons of CO2 equivalent.
b. If available, the gases included in the calculation; whether CO2 , CH4 , N2O, HFCs, PFCs, SF6 , NF3 , or all.
c. Biogenic CO2 emissions in metric tons of CO2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</si>
  <si>
    <t xml:space="preserve">2025 Climate Report - Our approach to sectoral pathways (p.32-51), Appendix 5: Financed and Facilitated Emissions Methodology (p.60-75)
ESG Data and Frameworks Pack - Financed Emissions tab
2025 Climate Report - Operational Emissions (p. 52-53), Appendix 7: ANZ Scope 1, Scope 2 and Scope 3 Operational GHG emissions reporting methodology (p. 77-81)
2025 ESG Data and Frameworks Pack - Operational Emissions tab
</t>
  </si>
  <si>
    <t>305-3(c)</t>
  </si>
  <si>
    <t>305-4</t>
  </si>
  <si>
    <t>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CO2 , CH4 , N2O, HFCs, PFCs, SF6 , NF3 , or all.</t>
  </si>
  <si>
    <t>We disclose emissions intensity metrics for certain of our sectoral pathway sectors. Refer to 2025 Climate Report - Appendix 5: Financed and Facilitated Emissions Methodology (p.60-75). Also refer to:
2025 Climate Report - Our approach to sectoral pathways (p.32-51) - For eight of our higher emitting sectors (which includes three sub-sectors in transport), we have identified relevant metrics and set specific targets. 
2025 ESG Data and Frameworks Pack - Financed Emissions tab</t>
  </si>
  <si>
    <t>305-5</t>
  </si>
  <si>
    <t>a. GHG emissions reduced as a direct result of reduction initiatives, in metric tons of CO2 equivalent.
b. Gases included in the calculation; whether CO2 , CH4 , N2O, HFCs, PFCs, SF6 , NF3 , or all.
c. Base year or baseline, including the rationale for choosing it.
d. Scopes in which reductions took place; whether direct (Scope 1), energy indirect (Scope 2), and/or other indirect (Scope 3).
e. Standards, methodologies, assumptions, and/or calculation tools used.</t>
  </si>
  <si>
    <t xml:space="preserve">2025 Climate Report - Operational Emissions (p. 52-53), including targets, Appendix 7: ANZ Scope 1, Scope 2 and Scope 3 Operational GHG emissions reporting methodology (p. 77-81)
2025 ESG Data and Frameworks Pack - Operational Emissions tab
</t>
  </si>
  <si>
    <t>305-6</t>
  </si>
  <si>
    <t>a. Production, imports, and exports of ODS in metric tons of CFC-11 (trichlorofluoromethane) equivalent.
b. Substances included in the calculation.
c. Source of the emission factors used.
d. Standards, methodologies, assumptions, and/or calculation tools used.</t>
  </si>
  <si>
    <t>305-7</t>
  </si>
  <si>
    <t>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</si>
  <si>
    <t>2025 ESG Report - Stakeholder engagement (p.12), Our ESG targets and performance (p.13-15), Financial wellbeing (p.30-31), Banking in the Pacific (p.42)
2025 ESG Data and Frameworks Pack - Community Investment tab</t>
  </si>
  <si>
    <t>2025 ESG Report - Stakeholder engagement (p.12), Our ESG targets and performance (p.13-15), Housing (p.32-33)
2025 ESG Data and Frameworks Pack - Financing sustainability tab</t>
  </si>
  <si>
    <t>Information security</t>
  </si>
  <si>
    <t>2025 ESG Report - Stakeholder engagement (p.12), Information security (p.34-37)
2025 ESG Data and Frameworks Pack - Responsible Customer Engagement tab</t>
  </si>
  <si>
    <t>3-3(d)(ii)</t>
  </si>
  <si>
    <t>There are existing regulatory requirements in place, not expressed as goals, targets or indicators.</t>
  </si>
  <si>
    <t>2025 ESG Report - Stakeholder engagement (p.12), Improving non-financial risk management (p.16-17), Responsible customer engagement (p.20-26), Accessibility and inclusion (p.48)
2025 ESG Data and Frameworks Pack - Responsible Customer Engagement tab</t>
  </si>
  <si>
    <t>Actions are outlined, however not framed as goals, targets or indicators.</t>
  </si>
  <si>
    <r>
      <t xml:space="preserve">GRI 417: Marketing and Labeling 2016
</t>
    </r>
    <r>
      <rPr>
        <sz val="11"/>
        <color rgb="FF1D164C"/>
        <rFont val="Aeonik"/>
        <family val="2"/>
      </rPr>
      <t>The organisation shall describe:</t>
    </r>
  </si>
  <si>
    <t>417-1</t>
  </si>
  <si>
    <t>Requirements for product and service information and labeling</t>
  </si>
  <si>
    <t>2025 ESG Report - Accessibility and inclusion (p.48)
https://www.anz.com.au/about-us/esg/fair-responsible-banking/ 
See also Terms and Conditions on our website</t>
  </si>
  <si>
    <t>417-2</t>
  </si>
  <si>
    <t>Incidents of non-compliance concerning product and service information and labeling</t>
  </si>
  <si>
    <t>2025 Annual Report - Financial Report, Commitments, Contingent Liabilities and Contingent Assets (p.207-209)</t>
  </si>
  <si>
    <t>417-3</t>
  </si>
  <si>
    <t>Incidents of non-compliance concerning marketing communications</t>
  </si>
  <si>
    <r>
      <t xml:space="preserve">GRI 418: Customer Privacy 2016
</t>
    </r>
    <r>
      <rPr>
        <sz val="11"/>
        <color rgb="FF1D164C"/>
        <rFont val="Aeonik"/>
        <family val="2"/>
      </rPr>
      <t>The organisation shall describe:</t>
    </r>
  </si>
  <si>
    <t>418-1</t>
  </si>
  <si>
    <t>Substantiated complaints concerning breaches of customer privacy and losses of customer data</t>
  </si>
  <si>
    <t>2025 ESG Report - Data protection and privacy (p.37)
2025 ESG Data and Frameworks Pack - Responsible Customer Engagement tab</t>
  </si>
  <si>
    <t>418-1b</t>
  </si>
  <si>
    <t>ANZ does not publicly report total number of identified leaks, thefts, or losses of customer data. We consider this data confidential.</t>
  </si>
  <si>
    <t>2025 ESG Report - Stakeholder engagement (p.12), Improving non-financial risk management (p.16-17), Ethics, conduct and culture section (p.18-19)
2025 ESG Data and Frameworks Pack - Employees tab</t>
  </si>
  <si>
    <t>Due to the nature of this topic performance is monitored through compliance or qualitative measures (not goals, targets or indicators).</t>
  </si>
  <si>
    <r>
      <t xml:space="preserve">GRI 205: Anti-corruption 2016
</t>
    </r>
    <r>
      <rPr>
        <sz val="11"/>
        <color rgb="FF1D164C"/>
        <rFont val="Aeonik"/>
        <family val="2"/>
      </rPr>
      <t>The organisation shall describe:</t>
    </r>
  </si>
  <si>
    <t>205-1</t>
  </si>
  <si>
    <t>Operations assessed for risks related to corruption</t>
  </si>
  <si>
    <t>ANZ Anti-Bribery and Anti-Corruption Business Integrity Policy
2025 ESG Report - Financial crime (p.38)</t>
  </si>
  <si>
    <t>205-2</t>
  </si>
  <si>
    <t>Communication and training about anti-corruption policies and procedures</t>
  </si>
  <si>
    <t>205-3</t>
  </si>
  <si>
    <t>Confirmed incidents of corruption and actions taken</t>
  </si>
  <si>
    <t>Not applicable - no incidents recorded</t>
  </si>
  <si>
    <r>
      <t xml:space="preserve">GRI 206: Anti-competitive Behavior 2016
</t>
    </r>
    <r>
      <rPr>
        <sz val="11"/>
        <color rgb="FF1D164C"/>
        <rFont val="Aeonik"/>
        <family val="2"/>
      </rPr>
      <t>The organisation shall describe:</t>
    </r>
  </si>
  <si>
    <t>206-1</t>
  </si>
  <si>
    <t>Legal actions for anti-competitive behavior, anti-trust, and monopoly practices</t>
  </si>
  <si>
    <t>In the course of its business, from time to time ANZ is subject to regulatory investigations and reviews, civil enforcement actions, criminal proceedings, fines and penalties, imposition of capital or liquidity requirements, customer remediation, the requirement to conduct independent reviews, sanctions or the exercise of regulatory powers.  For further information, please refer to Note 33 to the Consolidated Financial Statements in ANZGHL’s 2025 Annual Report as at 10 November 2025.</t>
  </si>
  <si>
    <r>
      <t xml:space="preserve">GRI 207: Tax 2019
</t>
    </r>
    <r>
      <rPr>
        <sz val="11"/>
        <color rgb="FF1D164C"/>
        <rFont val="Aeonik"/>
        <family val="2"/>
      </rPr>
      <t>The organisation shall describe:</t>
    </r>
  </si>
  <si>
    <t>207-1</t>
  </si>
  <si>
    <t>Approach to tax</t>
  </si>
  <si>
    <t>2025 Voluntary Tax Transparency Report
Tax Governance Policy Summary
Tax Transfer Pricing Governance Policy Summary</t>
  </si>
  <si>
    <t>207-2</t>
  </si>
  <si>
    <t>Tax governance, control, and risk management</t>
  </si>
  <si>
    <t>2025 Voluntary Tax Transparency Report
ESG Report - Stakeholder engagement (p.12)</t>
  </si>
  <si>
    <t>207-3</t>
  </si>
  <si>
    <t>Stakeholder engagement and management of concerns related to tax</t>
  </si>
  <si>
    <t>207-4</t>
  </si>
  <si>
    <t>Country-by-country reporting</t>
  </si>
  <si>
    <r>
      <t xml:space="preserve">GRI 406: Non-discrimination 2016
</t>
    </r>
    <r>
      <rPr>
        <sz val="11"/>
        <color rgb="FF1D164C"/>
        <rFont val="Aeonik"/>
        <family val="2"/>
      </rPr>
      <t>The organisation shall describe:</t>
    </r>
  </si>
  <si>
    <t>406-1</t>
  </si>
  <si>
    <t>Incidents of discrimination and corrective actions taken</t>
  </si>
  <si>
    <t>2025 ESG Report - Whistleblower Program (p.19)                                                                                                                
2025 ESG Data and Frameworks Pack - Employees tab</t>
  </si>
  <si>
    <r>
      <t xml:space="preserve">GRI 415: Public Policy 2016
</t>
    </r>
    <r>
      <rPr>
        <sz val="11"/>
        <color rgb="FF1D164C"/>
        <rFont val="Aeonik"/>
        <family val="2"/>
      </rPr>
      <t>The organisation shall describe:</t>
    </r>
  </si>
  <si>
    <t>415-1</t>
  </si>
  <si>
    <t xml:space="preserve">Contributions to political parties or related institutions </t>
  </si>
  <si>
    <t>2025 Annual Report - Participation in political party activities, Directors' Report (p. 92)</t>
  </si>
  <si>
    <t xml:space="preserve">2025 ESG Report - Stakeholder engagement (p.12), Improving non-financial risk management (p.16-17), Regulation and risk management section (p.38-41)
</t>
  </si>
  <si>
    <t>Additional Notes</t>
  </si>
  <si>
    <t xml:space="preserve">Other topics were not determined to be most material as a standalone topic through our annual materiality assessment process. ANZ discloses information on certain other ESG topics and foundational ESG issues. Refer to ANZ's 2025 ESG Report, p.10-11 for information on our materiality assessment process.
 </t>
  </si>
  <si>
    <t>United Nations Guiding Principles Reporting Framework</t>
  </si>
  <si>
    <t>UNGP Reporting
Framework reference</t>
  </si>
  <si>
    <t>Reporting principle and description</t>
  </si>
  <si>
    <t>References – Where to find it</t>
  </si>
  <si>
    <t>PART A: Governance of respect for human rights</t>
  </si>
  <si>
    <t>Policy Commitment</t>
  </si>
  <si>
    <t>A1: What does the company say publicly about its commitment to respect human rights?</t>
  </si>
  <si>
    <t>Human Rights Statement</t>
  </si>
  <si>
    <t>A1.1</t>
  </si>
  <si>
    <t>How has the public commitment been developed?</t>
  </si>
  <si>
    <t>Modern Slavery and Human Trafficking Statement</t>
  </si>
  <si>
    <t>A1.2</t>
  </si>
  <si>
    <t>Whose human rights does the public commitment address?</t>
  </si>
  <si>
    <t>2025 ESG Report page 52</t>
  </si>
  <si>
    <t>A1.3</t>
  </si>
  <si>
    <t>How is the public commitment disseminated?</t>
  </si>
  <si>
    <t>Embedding Respect for Human Rights</t>
  </si>
  <si>
    <t>A2: How does the company demonstrate the importance it attaches to the 
implementation of its human rights commitment?</t>
  </si>
  <si>
    <t>A2.1</t>
  </si>
  <si>
    <t>How is day-to-day responsibility for human rights performance organized within the company, and why?</t>
  </si>
  <si>
    <t>A2.2</t>
  </si>
  <si>
    <t xml:space="preserve">What kinds of human rights issues are discussed by senior management and by the Board, and why? </t>
  </si>
  <si>
    <t>Human Rights Grievance Mechanism Framework</t>
  </si>
  <si>
    <t>A2.3</t>
  </si>
  <si>
    <t>How are employees and contract workers made aware of the ways in which respect for human rights should inform their decisions and actions?</t>
  </si>
  <si>
    <t>Social and Environmental Risk Policy</t>
  </si>
  <si>
    <t>A2.4</t>
  </si>
  <si>
    <t>How does the company make clear in its business relationships the importance it places on respect for human rights?</t>
  </si>
  <si>
    <t>A2.5</t>
  </si>
  <si>
    <t>What lessons has the company learned during the reporting period about achieving respect for human rights, and what has changed as a result?</t>
  </si>
  <si>
    <t>PART B: Defining a focus of reporting</t>
  </si>
  <si>
    <t>B1</t>
  </si>
  <si>
    <t>Statement of salient issues:</t>
  </si>
  <si>
    <t>State the salient human rights issues associated with the company’s activities and business relationships during the reporting period</t>
  </si>
  <si>
    <t>2025 ESG Data and Frameworks Pack, Salient Human Rights tab</t>
  </si>
  <si>
    <t>B2</t>
  </si>
  <si>
    <r>
      <rPr>
        <b/>
        <sz val="11"/>
        <color theme="1"/>
        <rFont val="Aeonik"/>
        <family val="2"/>
      </rPr>
      <t xml:space="preserve">Determination of salient issues: </t>
    </r>
    <r>
      <rPr>
        <sz val="11"/>
        <color theme="1"/>
        <rFont val="Aeonik"/>
        <family val="2"/>
      </rPr>
      <t xml:space="preserve">
Describe how the salient human rights issues were determined, including any input from stakeholders.</t>
    </r>
  </si>
  <si>
    <t>B3</t>
  </si>
  <si>
    <r>
      <rPr>
        <b/>
        <sz val="11"/>
        <color theme="1"/>
        <rFont val="Aeonik"/>
        <family val="2"/>
      </rPr>
      <t xml:space="preserve">Choice of focal geographies: </t>
    </r>
    <r>
      <rPr>
        <sz val="11"/>
        <color theme="1"/>
        <rFont val="Aeonik"/>
        <family val="2"/>
      </rPr>
      <t xml:space="preserve">
If reporting on the salient human rights issues focuses on particular geographies, explain how that choice was made.</t>
    </r>
  </si>
  <si>
    <t>B4</t>
  </si>
  <si>
    <r>
      <rPr>
        <b/>
        <sz val="11"/>
        <color theme="1"/>
        <rFont val="Aeonik"/>
        <family val="2"/>
      </rPr>
      <t>Additional severe impacts:</t>
    </r>
    <r>
      <rPr>
        <sz val="11"/>
        <color theme="1"/>
        <rFont val="Aeonik"/>
        <family val="2"/>
      </rPr>
      <t xml:space="preserve"> 
Identify any severe impacts on human rights that occurred or were still being addressed during the reporting period, but which fall outside of the salient human rights issues, and explain how they have been addressed.</t>
    </r>
  </si>
  <si>
    <t>PART C: Management of salient human rights issues</t>
  </si>
  <si>
    <t>Specific Policies</t>
  </si>
  <si>
    <t>C1: Does the company have any specific policies that address its salient human rights issues and, if so, what are they?</t>
  </si>
  <si>
    <t>C1.1</t>
  </si>
  <si>
    <t>How does the company make clear the relevance and significance of such policies to those who need to implement them?</t>
  </si>
  <si>
    <t>Equal Opportunity, Bullying and Harassment Policy</t>
  </si>
  <si>
    <t>Climate Change Commitment</t>
  </si>
  <si>
    <t xml:space="preserve">Supplier Code of Practice </t>
  </si>
  <si>
    <t>Diversity and Inclusion Policy</t>
  </si>
  <si>
    <t>ANZ Land and Forest Management Policy</t>
  </si>
  <si>
    <t>ANZ First Nations Strategy (Australia)</t>
  </si>
  <si>
    <t>ANZ Privacy Policy</t>
  </si>
  <si>
    <t>ANZ Responsible Investment Framework (New Zealand)</t>
  </si>
  <si>
    <t>Stakeholder Engagement</t>
  </si>
  <si>
    <t>C2: What is the company’s approach to engagement with stakeholders in relation to each salient human rights issue?</t>
  </si>
  <si>
    <t>C2.1</t>
  </si>
  <si>
    <t>How does the company identify which stakeholders to engage with in relation to each salient issue, and when and how to do so?</t>
  </si>
  <si>
    <t>C2.2</t>
  </si>
  <si>
    <t>During the reporting period, which stakeholders has the company engaged with regarding each salient issue, and why?</t>
  </si>
  <si>
    <t>C2.3</t>
  </si>
  <si>
    <t>During the reporting period, how have the views of stakeholders influenced the company’s understanding of each salient issue and/or its approach to addressing it?</t>
  </si>
  <si>
    <t>2025 ESG Report pages 12, 52</t>
  </si>
  <si>
    <t>Assessing Impacts</t>
  </si>
  <si>
    <t>C3: How does the company identify any changes in the nature of each salient human rights issue over time?</t>
  </si>
  <si>
    <t>C3.1</t>
  </si>
  <si>
    <t>During the reporting period, were there any notable trends or patterns in impacts related to a salient issue and, if so, what were they?</t>
  </si>
  <si>
    <t>C3.2</t>
  </si>
  <si>
    <t>During the reporting period, did any severe impacts occur that were related to a salient issue and, if so, what were they?</t>
  </si>
  <si>
    <t>Integrating Findings and Taking Action</t>
  </si>
  <si>
    <t>C4: How does the company integrate its findings about each salient human rights issue into its decision-making processes and actions?</t>
  </si>
  <si>
    <t>C4.1</t>
  </si>
  <si>
    <t>How are those parts of the company whose decisions and actions can affect the management of salient issues, involved in finding and implementing solutions?</t>
  </si>
  <si>
    <t>C4.2</t>
  </si>
  <si>
    <t>When tensions arise between the prevention or mitigation of impacts related to a salient issue and other business objectives, how are these tensions addressed?</t>
  </si>
  <si>
    <t>C4.3</t>
  </si>
  <si>
    <t>During the reporting period, what action has the company taken to prevent or mitigate potential impacts related to each salient issue?</t>
  </si>
  <si>
    <t>Tracking Performance</t>
  </si>
  <si>
    <t>C5: How does the company know if its efforts to address each salient human rights issue are effective in practice?</t>
  </si>
  <si>
    <t>C5.1</t>
  </si>
  <si>
    <t>What specific examples from the reporting period illustrate whether each salient issue is being managed effectively?</t>
  </si>
  <si>
    <t>Remediation</t>
  </si>
  <si>
    <t xml:space="preserve">C6: How does the company enable effective remedy if people are harmed by its actions or decisions in relation to a salient human rights issue? </t>
  </si>
  <si>
    <t>C6.1</t>
  </si>
  <si>
    <t>Through what means can the company receive complaints or concerns related to each salient issue?</t>
  </si>
  <si>
    <t>Human Rights Grievance Mechanism</t>
  </si>
  <si>
    <t>C6.2</t>
  </si>
  <si>
    <t>How does the company know if people feel able and empowered to raise complaints or concerns?</t>
  </si>
  <si>
    <t>ANZ Complaints Channels</t>
  </si>
  <si>
    <t>C6.3</t>
  </si>
  <si>
    <t>How does the company process complaints and assess the effectiveness of outcomes?</t>
  </si>
  <si>
    <t>C6.4</t>
  </si>
  <si>
    <t>During the reporting period, what were the trends and patterns in complaints or concerns and their outcomes regarding each salient issue, and what lessons has the company learned?</t>
  </si>
  <si>
    <t>C6.5</t>
  </si>
  <si>
    <t>During the reporting period, did the company provide or enable remedy for any actual impacts related to a salient issue and, if so, what are typical or significant examples?</t>
  </si>
  <si>
    <t>Responsible Banking Progress Statement</t>
  </si>
  <si>
    <r>
      <t xml:space="preserve">* Defined in </t>
    </r>
    <r>
      <rPr>
        <b/>
        <sz val="9"/>
        <color rgb="FF000000"/>
        <rFont val="Aeonik"/>
        <family val="2"/>
      </rPr>
      <t>Glossary of terms sheet</t>
    </r>
  </si>
  <si>
    <t xml:space="preserve">ANZ Group Holdings Limited (ANZGHL) ABN 16 659 510 791 is an authorised non-operating holding company under the Australian Banking Act. It owns and controls the ANZ’s banking businesses (including Australia and New Zealand Banking Group Limited and its subsidiaries). The information and disclosures referred in this response relates to ANZ Group Holdings Limited and its subsidiaries unless otherwise indicated. </t>
  </si>
  <si>
    <t>This document should be read together with our Disclaimer and Important Notices in our Climate Report and ESG Report  which contains information about forward-looking statements, and the uncertainties, challenges and risks associated with climate-related information.</t>
  </si>
  <si>
    <t>Principle</t>
  </si>
  <si>
    <t>Content</t>
  </si>
  <si>
    <t>Links &amp; References</t>
  </si>
  <si>
    <t xml:space="preserve">Principle 1: Alignment
</t>
  </si>
  <si>
    <r>
      <t xml:space="preserve">Our business model and strategy, which is supported by our ESG approach, are explained in our 2025 Annual Report, 2025 ESG Report and 2025 Climate Report.  
ANZ supports the United Nations Sustainable Development Goals (SDGs), and we believe that business has an important role to play in their achievement. We identify related UN Sustainable Development Goals for our ESG targets in our ESG Report. 
</t>
    </r>
    <r>
      <rPr>
        <b/>
        <sz val="10"/>
        <color rgb="FF000000"/>
        <rFont val="Aeonik"/>
        <family val="2"/>
      </rPr>
      <t xml:space="preserve">Our Climate and Environmental (C&amp;E) Strategy
</t>
    </r>
    <r>
      <rPr>
        <sz val="10"/>
        <color rgb="FF000000"/>
        <rFont val="Aeonik"/>
        <family val="2"/>
      </rPr>
      <t xml:space="preserve">Our C&amp;E Strategy sets out our objective is to be a trusted partner for our customers, supporting them to adapt and become more resilient to a changing environment and economy. In particular, we aim to be a leading bank in supporting an effective and orderly transition for our large business customers. Our vision at ANZ is to finance a sustainable transition.  
We have established three core ambitions, supported by four action pillars that bring together the themes of the steps we are taking to deliver on our ambitions. These ambitions and action pillars are supported by having specific focus areas and prioritised action plans for our Institutional, Australia Commercial, Australia Retail and New Zealand divisions that we commenced implementing aspects of this year. 
</t>
    </r>
  </si>
  <si>
    <t xml:space="preserve">2025 Annual Report - p.92 (Directors' Report, Significant changes in state of affairs) 
2025 ESG Report p.54 (Appendix)
2025 Climate Report p.8-9 (Strategy) 
</t>
  </si>
  <si>
    <t xml:space="preserve">Principle 2: Impact &amp; Target Setting
</t>
  </si>
  <si>
    <r>
      <t xml:space="preserve">Impact areas are informed each year by our ESG materiality assessment, including by using the UN PRB impact analysis tool. We engage with internal and external stakeholders to seek to identify and assess our most material ESG issues. The results help inform our business practices, ESG targets (for which related SDGs are identified) and key topics in our external ESG reporting.  
</t>
    </r>
    <r>
      <rPr>
        <b/>
        <sz val="10"/>
        <color rgb="FF000000"/>
        <rFont val="Aeonik"/>
        <family val="2"/>
      </rPr>
      <t xml:space="preserve">Priority impact area 1: Environmental sustainability (Climate stability) 
</t>
    </r>
    <r>
      <rPr>
        <sz val="10"/>
        <color rgb="FF000000"/>
        <rFont val="Aeonik"/>
        <family val="2"/>
      </rPr>
      <t xml:space="preserve">Our climate and environment targets support the delivery of our C&amp;E Strategy. We continue to make progress, including funding and facilitating $45.75 billion in FY25 towards our target to fund and facilitate $100 billion in social and environmental activities by 2030. Separately, eight of our revised sectoral pathways and targets are ‘on-track’, two are ‘close to on track’, and none are ‘off track’. We also recognise our role in reducing the emissions from our operations and have continued to reduce our Scope 1* and Scope 2* emissions across our operations.
</t>
    </r>
    <r>
      <rPr>
        <b/>
        <sz val="10"/>
        <color rgb="FF000000"/>
        <rFont val="Aeonik"/>
        <family val="2"/>
      </rPr>
      <t xml:space="preserve">Priority impact area 2: Suitable and affordable housing (Availability, accessibility, affordability, quality of resources &amp; services) 
</t>
    </r>
    <r>
      <rPr>
        <sz val="10"/>
        <color rgb="FF000000"/>
        <rFont val="Aeonik"/>
        <family val="2"/>
      </rPr>
      <t xml:space="preserve">Housing continues to be a key focus of the community across Australia and New Zealand, including challenges associated with the cost of living and housing affordability and availability.  
ANZ’s target is to fund and facilitate at least $10 billion of investment by end 2030 to deliver homes to buy and rent that are more affordable, accessible or sustainable. Since 2018, ANZ has invested over $7.37 billion in the housing sector, with $892.79 million invested in 2025, highlighting our ongoing lending to the housing sector to deliver more residential outcomes and to support customers into their own homes. </t>
    </r>
  </si>
  <si>
    <t xml:space="preserve">2025 ESG Report p.10-11 (What matters most to our stakeholders)
2025 Climate Report p.16 (Supporting our customers’ transition through financing)
2025 ESG Report p.32 (Suitable and affordable housing)
2025 ESG Report p.13-15 (Our ESG Targets and performance)  </t>
  </si>
  <si>
    <t xml:space="preserve">Principle 3:
Clients &amp; Customers
</t>
  </si>
  <si>
    <t>A key initiative under our C&amp;E Strategy is our signature Large Emitters Engagement Program (LEEP)*. Through discussion and engagement focused on their transition plans, LEEP enables us to gain a deeper understanding of our LEEP customers’ strategies. This also helps identify potential financing opportunities to support their decarbonisation efforts and informs the management of our climate-related transition risks associated with lending to higher-emitting customers. 
ANZ's Sustainable Finance team in our Institutional division help relevant customers identify climate* and nature-related risks* and opportunities and linking their financing needs to their sustainability strategies, through the use of labelled loans, bonds and trade products.  
ANZ bank group (excluding Suncorp Bank) assesses and manages potential social and environmental impacts of our lending decisions to large business customers[1] through the application of our Social and Environmental Risk Policy, Social and Environmental Risk Standard (including specific requirements for ‘sensitive sectors’*), and Climate Risk Standard. 
[1] The customers of ANZ Institutional division where ANZ has a credit exposure.</t>
  </si>
  <si>
    <t>2025 Climate Report p.12 (Our Large Emitters Engagement Program)  
2025 Climate Report p.16 (Supporting our customers’ transition through financing)
2025 ESG Report p.39 (Social and environmental risk management)
anz.com/social-and-environmental-risk-management.
2025 ESG Report p.32-33 (Suitable and affordable housing)</t>
  </si>
  <si>
    <t xml:space="preserve">Principle 4:
Stakeholders
</t>
  </si>
  <si>
    <t xml:space="preserve">We help create long-term value and deliver on our business strategy through a collaborative approach to building and maintaining relationships with stakeholders. Our approach to stakeholder engagement aims to provide direct access for stakeholders, allowing us to respond to issues and effectively take stakeholder concerns into consideration when making ongoing and long-term strategic decisions. </t>
  </si>
  <si>
    <t>2025 ESG Report p.12 (Stakeholder engagement)
2025 Climate Report p.21 (Collaborating with stakeholders to support the transition)</t>
  </si>
  <si>
    <t xml:space="preserve">Principle 5:
Governance &amp; Culture
</t>
  </si>
  <si>
    <t>The ANZ Group Holdings Limited Board (Board) is responsible for oversight of the Group. The Board, with the support of its committees, is also responsible for overseeing ANZ's governance framework. The framework seeks to provide for effective and responsible decision making, assisting ANZ to deliver on its strategy and purpose. 
ANZ’s Code of Conduct (the Code) sets the standards for behaviour expected at ANZ. To manage ethical conduct and compliance with the Code, all employees and contractors must complete mandatory training courses within two months of joining ANZ and regularly thereafter.</t>
  </si>
  <si>
    <t xml:space="preserve">2025 ESG Report p.7-9 (Governance) 
2025 Climate Report p.5-7 (Governance)
2025 ESG Report p.16-17 (Improving non-financial risk management), p.18 (Code of Conduct) 
2025 Corporate Governance Statement
https://www.anz.com.au/about-us/esg/fair-responsible-banking/  </t>
  </si>
  <si>
    <t xml:space="preserve">Principle 6:
Transparency &amp; Accountability
</t>
  </si>
  <si>
    <t>ANZ has prepared the 2025 ESG Report in accordance with the GRI Universal Standards 2021.  
Our 2025 Climate Report is prepared in accordance with the Task Force on Climate-related Financial Disclosures (TCFD). It is also informed by the Taskforce on Nature-related Financial Disclosures (TNFD) framework for nature disclosures, Glasgow Financial Alliance for Net Zero (GFANZ), and Transition Plan Taskforce (TPT) guidance and framework in our disclosures on transition planning. The report also details our actions in setting pathways and targets to reduce our financed and facilitated emissions in key sectors, informed by UN Guidance for Climate Target Setting for Banks.  
Under the Corporations Act 2001 (Cth), the Australian Sustainability Reporting Standard AASB S2 - Climate-related Disclosures (the Australian equivalent of International Financial Reporting Standards (IFRS) S2) will apply to ANZGHL for the financial year commencing 1 October 2025.  
KPMG has performed limited assurance over the 2025 ESG Report and limited assurance and reasonable assurance over the 2025 Climate Report. We have not obtained assurance independent over our FY25 Responsible Banking Progress Statement.</t>
  </si>
  <si>
    <t xml:space="preserve">2025 ESG Data &amp; Frameworks Pack (GRI Index) 
2025 Climate Report:
p.2 (About this report)
p.54 (Appendix 1: GFANZ and TPT Index)
p.55 (Appendix 2: Task Force on Climate-related Financial Disclosures (TCFD) Index)
p.56 (Appendix 3: Task Force on Nature-related Financial Disclosures (TNFD) Index)
2025 ESG Report p.58-59 (Independent Limited Assurance Report)
2025 Climate Report p.87-89 (Independent Reasonable and Limited Assurance Report)
</t>
  </si>
  <si>
    <t>Glossary of terms</t>
  </si>
  <si>
    <t>This glossary includes all defined terms from our 2025 ESG Report, 2025 Climate Report and our 2025 ESG Data and Frameworks Pack, however not all terms are used in the 2025 ESG Data and Frameworks Pack.</t>
  </si>
  <si>
    <t>Definition</t>
  </si>
  <si>
    <t>“ANZ” or “the Group” or "our" or “us” or “we”  </t>
  </si>
  <si>
    <r>
      <t>ANZ Group Holdings Limited and its subsidiaries, unless otherwise indicated.</t>
    </r>
    <r>
      <rPr>
        <sz val="11"/>
        <color rgb="FF000000"/>
        <rFont val="Arial"/>
        <family val="2"/>
      </rPr>
      <t> </t>
    </r>
    <r>
      <rPr>
        <sz val="11"/>
        <color rgb="FF000000"/>
        <rFont val="Aeonik"/>
        <family val="2"/>
      </rPr>
      <t>  </t>
    </r>
  </si>
  <si>
    <r>
      <t>ANZ Bank Group </t>
    </r>
    <r>
      <rPr>
        <sz val="11"/>
        <color rgb="FF000000"/>
        <rFont val="Aeonik"/>
        <family val="2"/>
      </rPr>
      <t> </t>
    </r>
  </si>
  <si>
    <t>ANZ BH Pty Ltd and each of its subsidiaries, including ANZBGL and ANZ Bank New Zealand Limited.  </t>
  </si>
  <si>
    <r>
      <t>ANZ Bank New Zealand </t>
    </r>
    <r>
      <rPr>
        <sz val="11"/>
        <color rgb="FF000000"/>
        <rFont val="Aeonik"/>
        <family val="2"/>
      </rPr>
      <t> </t>
    </r>
  </si>
  <si>
    <t>ANZ Bank New Zealand Limited.  </t>
  </si>
  <si>
    <r>
      <t>ANZ Group</t>
    </r>
    <r>
      <rPr>
        <sz val="11"/>
        <color rgb="FF000000"/>
        <rFont val="Aeonik"/>
        <family val="2"/>
      </rPr>
      <t> </t>
    </r>
  </si>
  <si>
    <t>ANZBGL Group or the ANZGHL as a whole (including all businesses), as the context requires. </t>
  </si>
  <si>
    <t>ANZ Non-Bank Group</t>
  </si>
  <si>
    <t>ANZ NBH Pty Ltd and each of its subsidiaries, including the Group’s beneficial interests in the 1835i trusts and non-controlling interests in the ANZ Worldline Payment Solutions joint venture, and ANZ
Group Services Pty Ltd.</t>
  </si>
  <si>
    <r>
      <t>Absolute emissions </t>
    </r>
    <r>
      <rPr>
        <sz val="11"/>
        <color rgb="FF000000"/>
        <rFont val="Aeonik"/>
        <family val="2"/>
      </rPr>
      <t> </t>
    </r>
  </si>
  <si>
    <t>Total amount of greenhouse gases emitted to the atmosphere over a specific period.  </t>
  </si>
  <si>
    <r>
      <t>Absolute facilitated emissions </t>
    </r>
    <r>
      <rPr>
        <sz val="11"/>
        <color rgb="FF000000"/>
        <rFont val="Aeonik"/>
        <family val="2"/>
      </rPr>
      <t> </t>
    </r>
  </si>
  <si>
    <t>The portion of emissions attributable to ANZ’s capital markets activity (where ANZ is a lead bookrunner for a syndicated loan or bond), calculated in accordance with Appendix 5: Financed and Facilitated Emissions Methodology.  </t>
  </si>
  <si>
    <r>
      <t>Absolute financed emissions </t>
    </r>
    <r>
      <rPr>
        <sz val="11"/>
        <color rgb="FF000000"/>
        <rFont val="Aeonik"/>
        <family val="2"/>
      </rPr>
      <t> </t>
    </r>
  </si>
  <si>
    <t>The portion of emissions attributable to ANZ’s financing activities, calculated in accordance with Appendix 5: Financed and Facilitated Emissions Methodology.  </t>
  </si>
  <si>
    <r>
      <t>Annual Average Loss (AAL) </t>
    </r>
    <r>
      <rPr>
        <sz val="11"/>
        <color rgb="FF000000"/>
        <rFont val="Aeonik"/>
        <family val="2"/>
      </rPr>
      <t> </t>
    </r>
  </si>
  <si>
    <t>AAL estimates the annual average insurance losses from damage to property caused by insured perils. </t>
  </si>
  <si>
    <r>
      <t>Biodiversity </t>
    </r>
    <r>
      <rPr>
        <sz val="11"/>
        <color rgb="FF000000"/>
        <rFont val="Aeonik"/>
        <family val="2"/>
      </rPr>
      <t> </t>
    </r>
  </si>
  <si>
    <t>The TNFD refers to ‘biodiversity’ as “the variability among living organisms from all sources, including, inter alia, terrestrial, marine and other aquatic ecosystems and the ecological complexes of which they are part; this includes diversity within species, between species and of ecosystems.”  </t>
  </si>
  <si>
    <t>ANZGHL Board of Directors.</t>
  </si>
  <si>
    <r>
      <t>Carbon offsets </t>
    </r>
    <r>
      <rPr>
        <sz val="11"/>
        <color rgb="FF000000"/>
        <rFont val="Aeonik"/>
        <family val="2"/>
      </rPr>
      <t> </t>
    </r>
  </si>
  <si>
    <t>Carbon offset units that are generated by projects that reduce, remove or capture emissions from the atmosphere.  </t>
  </si>
  <si>
    <r>
      <t>Climate Change Risk Assessment / CCRA</t>
    </r>
    <r>
      <rPr>
        <sz val="11"/>
        <color rgb="FF000000"/>
        <rFont val="Aeonik"/>
        <family val="2"/>
      </rPr>
      <t> </t>
    </r>
  </si>
  <si>
    <t>An online tool that is used to help guide customer engagement and assess and manage climate-related risks of large business customers, including LEEP customers. The CCRA includes an assessment of our customers’ exposure to potential physical risks and transition risks and the maturity of the customer in developing a transition plan. </t>
  </si>
  <si>
    <r>
      <t>Climate Disclosure Program </t>
    </r>
    <r>
      <rPr>
        <sz val="11"/>
        <color rgb="FF000000"/>
        <rFont val="Aeonik"/>
        <family val="2"/>
      </rPr>
      <t> </t>
    </r>
  </si>
  <si>
    <t>An internal program of work established to enable ANZ to meet the mandatory climate-related disclosure requirements legislated by the Australian Government in 2024.  </t>
  </si>
  <si>
    <r>
      <t>Climate risk </t>
    </r>
    <r>
      <rPr>
        <sz val="11"/>
        <color rgb="FF000000"/>
        <rFont val="Aeonik"/>
        <family val="2"/>
      </rPr>
      <t> </t>
    </r>
  </si>
  <si>
    <t>The financial and non-financial risks arising from climate change, including physical, transition and liability risks.  </t>
  </si>
  <si>
    <t xml:space="preserve">Community Investment by cash </t>
  </si>
  <si>
    <t>Community Investment by foregone revenue</t>
  </si>
  <si>
    <t>Community Investment by in kind</t>
  </si>
  <si>
    <t>Community Investment by management costs</t>
  </si>
  <si>
    <t>Community Investment by time</t>
  </si>
  <si>
    <r>
      <t>Customer transition plan assessment framework </t>
    </r>
    <r>
      <rPr>
        <sz val="11"/>
        <color rgb="FF000000"/>
        <rFont val="Aeonik"/>
        <family val="2"/>
      </rPr>
      <t> </t>
    </r>
  </si>
  <si>
    <t>The internal assessment framework that ANZ developed to assess the maturity of a customer's transition plan.  </t>
  </si>
  <si>
    <r>
      <t>Direct financing / directly finance </t>
    </r>
    <r>
      <rPr>
        <sz val="11"/>
        <color rgb="FF000000"/>
        <rFont val="Aeonik"/>
        <family val="2"/>
      </rPr>
      <t> </t>
    </r>
  </si>
  <si>
    <r>
      <t>Having a direct nexus to the asset, such as limited recourse project financing or a ‘use-of-proceeds’ or ‘project-related’ corporate loan. It does not </t>
    </r>
    <r>
      <rPr>
        <sz val="11"/>
        <color rgb="FF000000"/>
        <rFont val="WordVisiCarriageReturn_MSFontSe"/>
      </rPr>
      <t> </t>
    </r>
    <r>
      <rPr>
        <sz val="11"/>
        <color rgb="FF000000"/>
        <rFont val="Aeonik"/>
        <family val="2"/>
      </rPr>
      <t>include general corporate purpose lending.  </t>
    </r>
  </si>
  <si>
    <r>
      <t>Emissions intensity </t>
    </r>
    <r>
      <rPr>
        <sz val="11"/>
        <color rgb="FF000000"/>
        <rFont val="Aeonik"/>
        <family val="2"/>
      </rPr>
      <t> </t>
    </r>
  </si>
  <si>
    <t>Volume of emissions per unit of some activity or output.  </t>
  </si>
  <si>
    <t>Emissions intensive sectors</t>
  </si>
  <si>
    <t>Sectors that generate high levels of greenhouse gas emissions, typically including fossil fuel extraction, power generation, steel, cement, chemicals, aviation and shipping. </t>
  </si>
  <si>
    <t>Employee engagement</t>
  </si>
  <si>
    <t>The levels of enthusiasm and connection our workforce has with ANZ.</t>
  </si>
  <si>
    <t xml:space="preserve">Employees </t>
  </si>
  <si>
    <r>
      <t>ENCORE (Exploring Natural Capital Opportunities, Risks and Exposures) </t>
    </r>
    <r>
      <rPr>
        <sz val="11"/>
        <color rgb="FF000000"/>
        <rFont val="Aeonik"/>
        <family val="2"/>
      </rPr>
      <t> </t>
    </r>
  </si>
  <si>
    <t>The ENCORE tool consolidates international and national data from public databases. The ENCORE tool was developed by the Natural Capital Finance Alliance (the NCFA) and the World Conservation Monitoring Centre (the UNEP-WCMC).  </t>
  </si>
  <si>
    <r>
      <t>Energy customers </t>
    </r>
    <r>
      <rPr>
        <sz val="11"/>
        <color rgb="FF000000"/>
        <rFont val="Aeonik"/>
        <family val="2"/>
      </rPr>
      <t> </t>
    </r>
  </si>
  <si>
    <t xml:space="preserve">These are customers of our Institutional business (excluding Corporate Bank) with predominant activities in one of the following:  
      * Thermal coal mining  
      * Oil and gas extraction  
      * Petroleum services (comprising exploration service, refining, product wholesaling and distribution)  
      * Electricity generation  </t>
  </si>
  <si>
    <r>
      <t>Exposure at Default (EAD) </t>
    </r>
    <r>
      <rPr>
        <sz val="11"/>
        <color rgb="FF000000"/>
        <rFont val="Aeonik"/>
        <family val="2"/>
      </rPr>
      <t> </t>
    </r>
  </si>
  <si>
    <t>Represents the Group's exposure based on APRA’s calculation formula which includes total committed loans (drawn plus a proportion of off-balance sheet exposures as specified by APRA).    </t>
  </si>
  <si>
    <r>
      <t>Facilitated emissions </t>
    </r>
    <r>
      <rPr>
        <sz val="11"/>
        <color rgb="FF000000"/>
        <rFont val="Aeonik"/>
        <family val="2"/>
      </rPr>
      <t> </t>
    </r>
  </si>
  <si>
    <t>Emissions associated with certain capital markets activities of a financial institution. They are estimated based on an attributed proportion of the financial institution’s customers’ emissions.   See Appendix 5: Financed and Facilitated Emissions Methodology for information about ANZ’s facilitated emissions.  </t>
  </si>
  <si>
    <r>
      <t>Financed emissions </t>
    </r>
    <r>
      <rPr>
        <sz val="11"/>
        <color rgb="FF000000"/>
        <rFont val="Aeonik"/>
        <family val="2"/>
      </rPr>
      <t> </t>
    </r>
  </si>
  <si>
    <t>Emissions associated with financing through loans or other financial products that result in a credit exposure. They are estimated based on an attributed proportion of the financial institution’s customers’ emissions. These financed emissions are part of the financial institution’s Scope 3, category 15 emissions.  See Appendix 5: Financed and Facilitated Emissions Methodology for information about ANZ’s financed emissions.  </t>
  </si>
  <si>
    <r>
      <t>Financial materiality </t>
    </r>
    <r>
      <rPr>
        <sz val="11"/>
        <color rgb="FF000000"/>
        <rFont val="Aeonik"/>
        <family val="2"/>
      </rPr>
      <t> </t>
    </r>
  </si>
  <si>
    <t>Information is material if omitting, misstating or obscuring that information could reasonably be expected to influence decisions that primary users of general purpose financial reports make on the basis of those reports, which include financial statements and sustainability-related financial disclosures and which provide information about a specific reporting entity. </t>
  </si>
  <si>
    <t xml:space="preserve">Gender pay gap </t>
  </si>
  <si>
    <t>The overall difference in pay between men and women in the workforce.</t>
  </si>
  <si>
    <r>
      <t>Greenhouse gas (GHG) </t>
    </r>
    <r>
      <rPr>
        <sz val="11"/>
        <color rgb="FF000000"/>
        <rFont val="Aeonik"/>
        <family val="2"/>
      </rPr>
      <t> </t>
    </r>
  </si>
  <si>
    <t>The greenhouse gases listed in the Kyoto Protocol being carbon dioxide (CO2), methane (CH4), nitrous oxide (N20), hydrofluorocarbons (HFCs), nitrogen trifluoride (NF3), perfluorocarbons (PFCs), and sulphur hexafluoride (SF6).  </t>
  </si>
  <si>
    <r>
      <t>Greenwashing</t>
    </r>
    <r>
      <rPr>
        <sz val="11"/>
        <color rgb="FF000000"/>
        <rFont val="Aeonik"/>
        <family val="2"/>
      </rPr>
      <t> </t>
    </r>
  </si>
  <si>
    <t>The practice of misrepresenting the extent to which an entity, product or strategy is environmentally friendly, sustainable or ethical.  </t>
  </si>
  <si>
    <t xml:space="preserve">Hardship </t>
  </si>
  <si>
    <t>Typically refers to a situation where an individual is experiencing financial difficulty, making it challenging for them to meet their financial obligations. This can include situations such as loss of income, unexpected expenses, or other personal circumstances that impact one’s ability to repay debts or manage financial commitments.</t>
  </si>
  <si>
    <r>
      <t>Hard-to-abate</t>
    </r>
    <r>
      <rPr>
        <sz val="11"/>
        <color rgb="FF000000"/>
        <rFont val="Aeonik"/>
        <family val="2"/>
      </rPr>
      <t> </t>
    </r>
  </si>
  <si>
    <t>Sectors where the reduction of carbon emissions or the transition to net zero by 2050 is difficult due to the lack of available technology to abate or prohibitive costs of abatement. </t>
  </si>
  <si>
    <r>
      <t>Insurable perils</t>
    </r>
    <r>
      <rPr>
        <sz val="11"/>
        <color rgb="FF000000"/>
        <rFont val="Aeonik"/>
        <family val="2"/>
      </rPr>
      <t> </t>
    </r>
  </si>
  <si>
    <t>ANZ’s physical risk assessment considers four climate perils: bushfires, cyclones, floods and storms – collectively referred to as insurable perils. Insurance coverage for these events can vary depending on the insurer and the type of policy, such as building insurance compared with home and contents insurance, or standard coverage compared with optional add-ons. These four climate perils are generally included in standard building insurance policies.  </t>
  </si>
  <si>
    <r>
      <t>Intergovernmental Panel on Climate Change (IPCC)</t>
    </r>
    <r>
      <rPr>
        <sz val="11"/>
        <color rgb="FF000000"/>
        <rFont val="Aeonik"/>
        <family val="2"/>
      </rPr>
      <t> </t>
    </r>
  </si>
  <si>
    <t>The Intergovernmental Panel on Climate Change (IPCC) is the United Nations body for assessing the science related to climate change.  </t>
  </si>
  <si>
    <r>
      <t>Labelled sustainable finance</t>
    </r>
    <r>
      <rPr>
        <sz val="11"/>
        <color rgb="FF000000"/>
        <rFont val="Aeonik"/>
        <family val="2"/>
      </rPr>
      <t> </t>
    </r>
  </si>
  <si>
    <t>Existing banking products with a specific sustainability related label e.g. Green, Social, Sustainability or Sustainability-Linked.  </t>
  </si>
  <si>
    <r>
      <t>Large business customers</t>
    </r>
    <r>
      <rPr>
        <sz val="11"/>
        <color rgb="FF000000"/>
        <rFont val="Aeonik"/>
        <family val="2"/>
      </rPr>
      <t> </t>
    </r>
  </si>
  <si>
    <t>The customers of ANZ Institutional division where ANZ has a credit exposure.  </t>
  </si>
  <si>
    <r>
      <t>Large Emitters Engagement Program (LEEP)</t>
    </r>
    <r>
      <rPr>
        <sz val="11"/>
        <color rgb="FF000000"/>
        <rFont val="Aeonik"/>
        <family val="2"/>
      </rPr>
      <t> </t>
    </r>
  </si>
  <si>
    <t>Our signature customer engagement program, which provides the framework for engaging with LEEP customers on their transition plans.  </t>
  </si>
  <si>
    <r>
      <t>LEEP customer selection </t>
    </r>
    <r>
      <rPr>
        <sz val="11"/>
        <color rgb="FF000000"/>
        <rFont val="Aeonik"/>
        <family val="2"/>
      </rPr>
      <t> </t>
    </r>
  </si>
  <si>
    <r>
      <t>LEEP customers</t>
    </r>
    <r>
      <rPr>
        <sz val="11"/>
        <color rgb="FF000000"/>
        <rFont val="Aeonik"/>
        <family val="2"/>
      </rPr>
      <t> </t>
    </r>
  </si>
  <si>
    <r>
      <t>Liability risk </t>
    </r>
    <r>
      <rPr>
        <sz val="11"/>
        <color rgb="FF000000"/>
        <rFont val="Aeonik"/>
        <family val="2"/>
      </rPr>
      <t> </t>
    </r>
  </si>
  <si>
    <t>In the context of this report, potential litigation or regulatory action that may arise as a consequence of a failure to adequately consider or respond to the impacts of climate change (including physical and transition risks). This includes the risk of greenwashing. </t>
  </si>
  <si>
    <r>
      <t>Location-based </t>
    </r>
    <r>
      <rPr>
        <sz val="11"/>
        <color rgb="FF000000"/>
        <rFont val="Aeonik"/>
        <family val="2"/>
      </rPr>
      <t> </t>
    </r>
  </si>
  <si>
    <t>Emissions accounting method that incorporates gross emissions from purchased electricity calculated using the emissions intensity of the national grid.  </t>
  </si>
  <si>
    <r>
      <t>Market-based </t>
    </r>
    <r>
      <rPr>
        <sz val="11"/>
        <color rgb="FF000000"/>
        <rFont val="Aeonik"/>
        <family val="2"/>
      </rPr>
      <t> </t>
    </r>
  </si>
  <si>
    <t>Emissions accounting method that incorporates net Scope 2 emissions from purchased electricity after renewable energy certificates have been taken into account.  </t>
  </si>
  <si>
    <t>An adult financial education program designed to build the money management skills and confidence of Indigenous Australians and develop a stronger savings culture.</t>
  </si>
  <si>
    <t>MoneyMinded</t>
  </si>
  <si>
    <r>
      <t>Nature </t>
    </r>
    <r>
      <rPr>
        <sz val="11"/>
        <color rgb="FF000000"/>
        <rFont val="Aeonik"/>
        <family val="2"/>
      </rPr>
      <t> </t>
    </r>
  </si>
  <si>
    <t>The TNFD refers to ‘nature’ as the “natural world, with an emphasis on the diversity of living organisms (including people) and their interactions among themselves and with their environment.”  </t>
  </si>
  <si>
    <r>
      <t>Net zero</t>
    </r>
    <r>
      <rPr>
        <sz val="11"/>
        <color rgb="FF000000"/>
        <rFont val="Aeonik"/>
        <family val="2"/>
      </rPr>
      <t> </t>
    </r>
  </si>
  <si>
    <t>The state where the greenhouse gas emissions are balanced by an equivalent amount of carbon removal from the atmosphere, resulting in no net increase in global emissions. </t>
  </si>
  <si>
    <r>
      <t>Network for Greening the Financial System (NGFS) </t>
    </r>
    <r>
      <rPr>
        <sz val="11"/>
        <color rgb="FF000000"/>
        <rFont val="Aeonik"/>
        <family val="2"/>
      </rPr>
      <t> </t>
    </r>
  </si>
  <si>
    <t>A group of Central Banks and Supervisors willing, on a voluntary basis, to share best practices and contribute to the development of environment and climate risk management in the financial sector and to mobilise mainstream finance to support the transition toward a sustainable economy. This includes the development of NGFS climate scenarios that provide a common starting point for analysing the impact of climate risks on the economy and financial system. </t>
  </si>
  <si>
    <r>
      <t>New to bank </t>
    </r>
    <r>
      <rPr>
        <sz val="11"/>
        <color rgb="FF000000"/>
        <rFont val="Aeonik"/>
        <family val="2"/>
      </rPr>
      <t> </t>
    </r>
  </si>
  <si>
    <t>Customer where ANZ has had no meaningful lending relationship within the last 12 months. Entities or assets acquired from existing ANZ customers are not classified as new-to-bank customers.   </t>
  </si>
  <si>
    <r>
      <t>Operational emissions </t>
    </r>
    <r>
      <rPr>
        <sz val="11"/>
        <color rgb="FF000000"/>
        <rFont val="Aeonik"/>
        <family val="2"/>
      </rPr>
      <t> </t>
    </r>
  </si>
  <si>
    <t xml:space="preserve">Greenhouse gas emissions associated with operating the business, excluding, for example, financed emissions.  
Our operational emissions comprise our Scope 1 and Scope 2 emissions, and certain categories of Scope 3 emissions, and excludes financed emissions facilitated emissions and emissions associated with ANZ’s investments.  </t>
  </si>
  <si>
    <r>
      <t>Paris Agreement </t>
    </r>
    <r>
      <rPr>
        <sz val="11"/>
        <color rgb="FF000000"/>
        <rFont val="Aeonik"/>
        <family val="2"/>
      </rPr>
      <t> </t>
    </r>
  </si>
  <si>
    <t>A legally binding international treaty on climate change adopted at the UN Climate Change Conference (COP21) in Paris in 2015. Its overarching goal is to hold “the increase in the global average temperature to well below 2°C above pre-industrial levels” and pursue efforts “to limit the temperature increase to 1.5°C above pre-industrial levels”.  </t>
  </si>
  <si>
    <r>
      <t>Paris Agreement goals/ goals of the Paris Agreement</t>
    </r>
    <r>
      <rPr>
        <sz val="11"/>
        <color rgb="FF000000"/>
        <rFont val="Aeonik"/>
        <family val="2"/>
      </rPr>
      <t> </t>
    </r>
  </si>
  <si>
    <t>The main goals of the Paris Agreement, which include: (i) limiting the global temperature increase to well below 2°C above pre-industrial levels, with efforts to limit it to 1.5°C; (ii) achieving global net-zero greenhouse gas emissions by the second half of the century. </t>
  </si>
  <si>
    <r>
      <t>Paris-aligned </t>
    </r>
    <r>
      <rPr>
        <sz val="11"/>
        <color rgb="FF000000"/>
        <rFont val="Aeonik"/>
        <family val="2"/>
      </rPr>
      <t> </t>
    </r>
  </si>
  <si>
    <t xml:space="preserve">Paris alignment (or Paris-aligned) means aligning the Paris Agreement mitigation goal to strengthen the global response to the threat of climate change:  
       a) by holding the increase in the global average temperature to well below 2C above pre-industrial levels; and 
      b) pursuing efforts to limit the temperature increase to 1.5C above pre-industrial levels.  </t>
  </si>
  <si>
    <t>Pay Equity Gap</t>
  </si>
  <si>
    <t>Sometimes called the ‘like-for-like gap’, is the difference in pay between men and women doing the same or similar roles.</t>
  </si>
  <si>
    <r>
      <t>Physical risk </t>
    </r>
    <r>
      <rPr>
        <sz val="11"/>
        <color rgb="FF000000"/>
        <rFont val="Aeonik"/>
        <family val="2"/>
      </rPr>
      <t> </t>
    </r>
  </si>
  <si>
    <t>Risks arising from both longer-term changes in climate (chronic risk) as well as changes to the frequency and magnitude of extreme weather events (acute risk). Examples of chronic physical risk drivers include rising sea levels, rising average temperatures and ocean acidification. Examples of acute physical risk drivers include heatwaves, floods, bushfires, storms and cyclones.  </t>
  </si>
  <si>
    <r>
      <t>Portfolio weighted emissions intensity </t>
    </r>
    <r>
      <rPr>
        <sz val="11"/>
        <color rgb="FF000000"/>
        <rFont val="Aeonik"/>
        <family val="2"/>
      </rPr>
      <t> </t>
    </r>
  </si>
  <si>
    <t>A measure of the carbon intensity of ANZ’s lending, other financial services and capital markets activities, calculated by weighting our in-scope customers’ emissions intensity by ANZ's total in-scope financing and facilitation to the in-scope customer. To calculate the portfolio weighted emissions intensity for the sector, we sum the weighted emissions intensity of all in-scope customers.  See Appendix 5: Financed and Facilitated Emissions Methodology for further detail. </t>
  </si>
  <si>
    <r>
      <t>Predominant activity </t>
    </r>
    <r>
      <rPr>
        <sz val="11"/>
        <color rgb="FF000000"/>
        <rFont val="Aeonik"/>
        <family val="2"/>
      </rPr>
      <t> </t>
    </r>
  </si>
  <si>
    <t>The primary activity from which a company derives revenue.  </t>
  </si>
  <si>
    <t>Privacy complaint</t>
  </si>
  <si>
    <t xml:space="preserve">Substantiated Complaint relating to handling of personal information (e.g. disclosure or loss of personal information). </t>
  </si>
  <si>
    <t>Saver Plus</t>
  </si>
  <si>
    <r>
      <t>Scope 1 </t>
    </r>
    <r>
      <rPr>
        <sz val="11"/>
        <color rgb="FF000000"/>
        <rFont val="Aeonik"/>
        <family val="2"/>
      </rPr>
      <t> </t>
    </r>
  </si>
  <si>
    <t>Direct greenhouse gas emissions from sources owned or controlled by a company.  </t>
  </si>
  <si>
    <r>
      <t>Scope 2 </t>
    </r>
    <r>
      <rPr>
        <sz val="11"/>
        <color rgb="FF000000"/>
        <rFont val="Aeonik"/>
        <family val="2"/>
      </rPr>
      <t> </t>
    </r>
  </si>
  <si>
    <r>
      <t>Scope 3 </t>
    </r>
    <r>
      <rPr>
        <sz val="11"/>
        <color rgb="FF000000"/>
        <rFont val="Aeonik"/>
        <family val="2"/>
      </rPr>
      <t> </t>
    </r>
  </si>
  <si>
    <t>Other indirect greenhouse gas emissions not covered in Scope 1 or Scope 2 that occur in a company’s value chain as described in table 5.1 of the Greenhouse Gas Protocol's Corporate Value Chain (Scope 3) Accounting and Reporting Standard.  </t>
  </si>
  <si>
    <r>
      <t>Sectoral pathways </t>
    </r>
    <r>
      <rPr>
        <sz val="11"/>
        <color rgb="FF000000"/>
        <rFont val="Aeonik"/>
        <family val="2"/>
      </rPr>
      <t> </t>
    </r>
  </si>
  <si>
    <t>Industry-specific trajectories of emissions reductions.  </t>
  </si>
  <si>
    <r>
      <t>Sensitive sectors </t>
    </r>
    <r>
      <rPr>
        <sz val="11"/>
        <color rgb="FF000000"/>
        <rFont val="Aeonik"/>
        <family val="2"/>
      </rPr>
      <t> </t>
    </r>
  </si>
  <si>
    <t>An industry or business category that ANZ considers may present heightened environmental, social, or governance risks, or significant potential negative impacts. These are: Energy, Extractive Industries, Land and Forest Management, Water Management, and Military Equipment.  </t>
  </si>
  <si>
    <r>
      <t>Sustainability-Linked </t>
    </r>
    <r>
      <rPr>
        <sz val="11"/>
        <color rgb="FF000000"/>
        <rFont val="Aeonik"/>
        <family val="2"/>
      </rPr>
      <t> </t>
    </r>
  </si>
  <si>
    <r>
      <t>A type of labelled sustainable finance</t>
    </r>
    <r>
      <rPr>
        <sz val="11"/>
        <color rgb="FF000000"/>
        <rFont val="Aeonik"/>
        <family val="2"/>
      </rPr>
      <t> where the economic characteristics (e.g. pricing outcomes) of the financial instrument are linked to sustainability performance objectives.  </t>
    </r>
  </si>
  <si>
    <r>
      <t>Sustainable Aviation Fuel (SAF) </t>
    </r>
    <r>
      <rPr>
        <sz val="11"/>
        <color rgb="FF000000"/>
        <rFont val="Aeonik"/>
        <family val="2"/>
      </rPr>
      <t> </t>
    </r>
  </si>
  <si>
    <t>Sustainable Aviation Fuel (SAF) is a renewable or waste-based alternative to conventional jet fuel, designed for direct use without engine modifications. It adheres to recognised sustainability standards and delivers a reduction in life cycle greenhouse gas emissions.  </t>
  </si>
  <si>
    <r>
      <t>Thermal coal mining customer / thermal coal miner</t>
    </r>
    <r>
      <rPr>
        <sz val="11"/>
        <color rgb="FF000000"/>
        <rFont val="Aeonik"/>
        <family val="2"/>
      </rPr>
      <t> </t>
    </r>
  </si>
  <si>
    <t>A large business customer allocated by ANZ to ANZSIC code 1102 (Brown coal mining).  ANZ considers the end use of coal when allocating an ANZSIC code. If a customer’s predominant activity is producing thermal coal used for power generation, they are assigned to ANZSIC code 1102. ANZ excludes metallurgical coal miners and diversified miners that produce thermal coal from ANZSIC code 1102.  </t>
  </si>
  <si>
    <r>
      <t>Transition plan </t>
    </r>
    <r>
      <rPr>
        <sz val="11"/>
        <color rgb="FF000000"/>
        <rFont val="Aeonik"/>
        <family val="2"/>
      </rPr>
      <t> </t>
    </r>
  </si>
  <si>
    <t>A climate-related transition plan is an aspect of an entity’s overall strategy that lays out the entity’s targets, actions or resources for its transition towards a lower-carbon economy, including actions such as reducing its emissions.  </t>
  </si>
  <si>
    <r>
      <t>Transition planning </t>
    </r>
    <r>
      <rPr>
        <sz val="11"/>
        <color rgb="FF000000"/>
        <rFont val="Aeonik"/>
        <family val="2"/>
      </rPr>
      <t> </t>
    </r>
  </si>
  <si>
    <t>The strategic process that an entity follows to set its transition-related goals and plan its actions for its transition towards a lower-carbon and/or climate-resilient economy.  </t>
  </si>
  <si>
    <r>
      <t>Transition risk </t>
    </r>
    <r>
      <rPr>
        <sz val="11"/>
        <color rgb="FF000000"/>
        <rFont val="Aeonik"/>
        <family val="2"/>
      </rPr>
      <t> </t>
    </r>
  </si>
  <si>
    <t>Risks arising from the transition to a lower carbon economy, including changes in domestic and international policy and regulatory settings, technological innovation, social adaptation and market changes.  </t>
  </si>
  <si>
    <r>
      <t>Uninsurable perils </t>
    </r>
    <r>
      <rPr>
        <sz val="11"/>
        <color rgb="FF000000"/>
        <rFont val="Aeonik"/>
        <family val="2"/>
      </rPr>
      <t> </t>
    </r>
  </si>
  <si>
    <t>ANZ physical risk assessment considers two coastal climate perils: coastal erosion and coastal inundation— collectively referred to as uninsurable perils. Insurance coverage for these events can vary depending on the insurer and the type of policy, such as building insurance compared with home and contents insurance, or standard coverage compared with optional add-ons. These two climate perils are generally not covered under standard building insurance policies.  </t>
  </si>
  <si>
    <r>
      <t>Upstream gas customer </t>
    </r>
    <r>
      <rPr>
        <sz val="11"/>
        <color rgb="FF000000"/>
        <rFont val="Aeonik"/>
        <family val="2"/>
      </rPr>
      <t> </t>
    </r>
  </si>
  <si>
    <t>An energy customer within ANZSIC code 1200 (predominant activity is gas extraction). Note: This definition includes customers with oil-related extraction activities.  </t>
  </si>
  <si>
    <t>Change</t>
  </si>
  <si>
    <t>Tab</t>
  </si>
  <si>
    <t>Requestor</t>
  </si>
  <si>
    <t>Date</t>
  </si>
  <si>
    <t>Added to SME spreadsheet</t>
  </si>
  <si>
    <t>Added to Master spreadsheet</t>
  </si>
  <si>
    <t>Comments</t>
  </si>
  <si>
    <t>Move from VSR to Data Pack</t>
  </si>
  <si>
    <t xml:space="preserve">Gender Pay Gap (WGEA – Workplace Gender Equality Agency summary table </t>
  </si>
  <si>
    <t>James Morgan</t>
  </si>
  <si>
    <t>17/09/2025</t>
  </si>
  <si>
    <t>Have assumed a new table is required and have asked Marianne if historic data is available</t>
  </si>
  <si>
    <t>This year, staff employees completed X.XX million learning hours via digital platforms (compared to 1.81 million in 2024), including XXX,XXX hours of compliance training, XXX,XXX hours of self-directed learning (compared to 867,439 in 2024), and a further XXX,XXX hours on Continuing Professional Development.</t>
  </si>
  <si>
    <t>Asked Irene if historic data is available. To consider if this data is required?</t>
  </si>
  <si>
    <t>Contributed to programs and initiatives that support women and girls</t>
  </si>
  <si>
    <t>Percentage of our cash, time and in-kind contributions</t>
  </si>
  <si>
    <t>Formatting Instructions</t>
  </si>
  <si>
    <t>Footnotes</t>
  </si>
  <si>
    <t>Top aligned</t>
  </si>
  <si>
    <t>New line for each footnote</t>
  </si>
  <si>
    <t>1 row between end of table or last footnote and new table</t>
  </si>
  <si>
    <t>Full stop and the end of each footnote</t>
  </si>
  <si>
    <t>Number of footnote in bold</t>
  </si>
  <si>
    <t>Left and centre aligned</t>
  </si>
  <si>
    <t>Table titles</t>
  </si>
  <si>
    <t>Bottom aligned</t>
  </si>
  <si>
    <t>Colour, font, size</t>
  </si>
  <si>
    <t>Bold total rows</t>
  </si>
  <si>
    <t>Bold 2025 values</t>
  </si>
  <si>
    <t>Outstanding changes</t>
  </si>
  <si>
    <t>CEFC 2022 2022 - 19 - footnote</t>
  </si>
  <si>
    <t>Gender Pay Equality table - footnotes</t>
  </si>
  <si>
    <t>Following footnotes</t>
  </si>
  <si>
    <r>
      <t>Total women in leadership (%)</t>
    </r>
    <r>
      <rPr>
        <vertAlign val="superscript"/>
        <sz val="11"/>
        <color rgb="FF000000"/>
        <rFont val="Aeonik"/>
        <family val="2"/>
      </rPr>
      <t>7</t>
    </r>
  </si>
  <si>
    <r>
      <t>Total women in key management personnel (%)</t>
    </r>
    <r>
      <rPr>
        <vertAlign val="superscript"/>
        <sz val="11"/>
        <color rgb="FF000000"/>
        <rFont val="Aeonik"/>
        <family val="2"/>
      </rPr>
      <t>8</t>
    </r>
  </si>
  <si>
    <r>
      <t>Total women in revenue generating leadership roles (%)</t>
    </r>
    <r>
      <rPr>
        <vertAlign val="superscript"/>
        <sz val="11"/>
        <color rgb="FF000000"/>
        <rFont val="Aeonik"/>
        <family val="2"/>
      </rPr>
      <t>9</t>
    </r>
  </si>
  <si>
    <r>
      <rPr>
        <b/>
        <sz val="8"/>
        <color rgb="FF000000"/>
        <rFont val="Aeonik"/>
        <family val="2"/>
      </rPr>
      <t>6.</t>
    </r>
    <r>
      <rPr>
        <sz val="8"/>
        <color rgb="FF000000"/>
        <rFont val="Aeonik"/>
        <family val="2"/>
      </rPr>
      <t xml:space="preserve"> FY24 Women in Leadership result of 38.8% excluded Suncorp Bank, whereas FY24 Women in Leadership baseline for FY25 Women in Leadership target is 39.0% including Suncorp Bank.</t>
    </r>
  </si>
  <si>
    <r>
      <rPr>
        <b/>
        <sz val="8"/>
        <color rgb="FF000000"/>
        <rFont val="Aeonik"/>
        <family val="2"/>
      </rPr>
      <t>7.</t>
    </r>
    <r>
      <rPr>
        <sz val="8"/>
        <color rgb="FF000000"/>
        <rFont val="Aeonik"/>
        <family val="2"/>
      </rPr>
      <t xml:space="preserve"> Measures proportion of women out of the entire Senior Manager, Executive, Senior Executive and Group Executive Committee populations (roles within ANZ designated as Groups 3, 2 and 1 respectively). Includes all employees regardless of leave status but not contractors (which are included in FTE).</t>
    </r>
  </si>
  <si>
    <r>
      <t>8.</t>
    </r>
    <r>
      <rPr>
        <sz val="8"/>
        <color rgb="FF000000"/>
        <rFont val="Aeonik"/>
        <family val="2"/>
      </rPr>
      <t xml:space="preserve"> Chief Executive Officer and Disclosed Executives as set out in the Remuneration Report in the Annual Report.</t>
    </r>
  </si>
  <si>
    <r>
      <rPr>
        <b/>
        <sz val="8"/>
        <color rgb="FF000000"/>
        <rFont val="Aeonik"/>
        <family val="2"/>
      </rPr>
      <t>9.</t>
    </r>
    <r>
      <rPr>
        <sz val="8"/>
        <color rgb="FF000000"/>
        <rFont val="Aeonik"/>
        <family val="2"/>
      </rPr>
      <t xml:space="preserve"> Representation of women at the Senior Manager, Executive and Senior Executive levels based on 'revenue proximity' field.</t>
    </r>
  </si>
  <si>
    <r>
      <t xml:space="preserve">2024 </t>
    </r>
    <r>
      <rPr>
        <b/>
        <vertAlign val="superscript"/>
        <sz val="11"/>
        <color rgb="FF3798FF"/>
        <rFont val="Aeonik"/>
        <family val="2"/>
      </rPr>
      <t>10</t>
    </r>
    <r>
      <rPr>
        <b/>
        <sz val="11"/>
        <color rgb="FF3798FF"/>
        <rFont val="Aeonik"/>
        <family val="2"/>
      </rPr>
      <t xml:space="preserve"> </t>
    </r>
  </si>
  <si>
    <r>
      <t>Total in Leadership roles</t>
    </r>
    <r>
      <rPr>
        <b/>
        <vertAlign val="superscript"/>
        <sz val="11"/>
        <color rgb="FF000000"/>
        <rFont val="Aeonik"/>
        <family val="2"/>
      </rPr>
      <t>11</t>
    </r>
  </si>
  <si>
    <r>
      <rPr>
        <b/>
        <sz val="8"/>
        <color rgb="FF000000"/>
        <rFont val="Aeonik"/>
        <family val="2"/>
      </rPr>
      <t>10.</t>
    </r>
    <r>
      <rPr>
        <sz val="8"/>
        <color rgb="FF000000"/>
        <rFont val="Aeonik"/>
        <family val="2"/>
      </rPr>
      <t xml:space="preserve"> FY24 Women in Leadership result of 38.8% excluded Suncorp Bank, whereas FY24 Women in Leadership baseline for FY25 Women in Leadership target is 39.0% including Suncorp Bank.</t>
    </r>
  </si>
  <si>
    <r>
      <rPr>
        <b/>
        <sz val="8"/>
        <color rgb="FF000000"/>
        <rFont val="Aeonik"/>
        <family val="2"/>
      </rPr>
      <t>11.</t>
    </r>
    <r>
      <rPr>
        <sz val="8"/>
        <color rgb="FF000000"/>
        <rFont val="Aeonik"/>
        <family val="2"/>
      </rPr>
      <t xml:space="preserve"> Measures proportion of women out of the entire Senior Manager, Executive, Senior Executive and Group Executive Committee populations (roles within ANZ designated as Groups 3, 2 and 1 respectively). Includes all employees regardless of leave status but not contractors (which are included in FTE).  </t>
    </r>
  </si>
  <si>
    <r>
      <t>Other diversity dimensions(%)</t>
    </r>
    <r>
      <rPr>
        <b/>
        <vertAlign val="superscript"/>
        <sz val="11"/>
        <color rgb="FF3798FF"/>
        <rFont val="Aeonik"/>
        <family val="2"/>
      </rPr>
      <t>12</t>
    </r>
  </si>
  <si>
    <r>
      <t>Employees who identify as having a disability and/or as being neurodivergent</t>
    </r>
    <r>
      <rPr>
        <vertAlign val="superscript"/>
        <sz val="11"/>
        <color rgb="FF000000"/>
        <rFont val="Aeonik"/>
        <family val="2"/>
      </rPr>
      <t>13</t>
    </r>
  </si>
  <si>
    <r>
      <t>Employees who identify as LGBTIQ+</t>
    </r>
    <r>
      <rPr>
        <vertAlign val="superscript"/>
        <sz val="11"/>
        <color rgb="FF000000"/>
        <rFont val="Aeonik"/>
        <family val="2"/>
      </rPr>
      <t>14</t>
    </r>
  </si>
  <si>
    <r>
      <rPr>
        <b/>
        <sz val="8"/>
        <color rgb="FF000000"/>
        <rFont val="Aeonik"/>
        <family val="2"/>
      </rPr>
      <t xml:space="preserve">12. </t>
    </r>
    <r>
      <rPr>
        <sz val="8"/>
        <color rgb="FF000000"/>
        <rFont val="Aeonik"/>
        <family val="2"/>
      </rPr>
      <t xml:space="preserve">Results are based on the percentage of ANZ employees who voluntarily self-disclosed in the confidential My Voice Survey August 2025. Please note that employees in European countries are excluded as they do not see these questions. From 2024 the total includes the category 'Did not respond' which was excluded in prior years. </t>
    </r>
  </si>
  <si>
    <r>
      <t>13.</t>
    </r>
    <r>
      <rPr>
        <sz val="8"/>
        <color rgb="FF000000"/>
        <rFont val="Aeonik"/>
        <family val="2"/>
      </rPr>
      <t xml:space="preserve"> From 2023, My Voice respondents were asked two separate questions to self-identify as having a disability and/or being neurodivergent. Percentage based on unique number of respondents who self-identified in either of the two categories from the total number of people. There is an overlap between the two categories as some employees identify as both having a disability and being neurodivergent, so the sum of the percentages of the two categories is higher than the total across the two groups.</t>
    </r>
  </si>
  <si>
    <r>
      <t>14.</t>
    </r>
    <r>
      <rPr>
        <sz val="8"/>
        <color rgb="FF000000"/>
        <rFont val="Aeonik"/>
        <family val="2"/>
      </rPr>
      <t xml:space="preserve"> LGB+ refers to respondents who identify as asexual, bisexual, gay, lesbian, and pansexual (i.e. not heterosexual). </t>
    </r>
  </si>
  <si>
    <r>
      <t>Cultural and Ethnic background (%)</t>
    </r>
    <r>
      <rPr>
        <b/>
        <vertAlign val="superscript"/>
        <sz val="10"/>
        <color rgb="FF3798FF"/>
        <rFont val="Aeonik"/>
        <family val="2"/>
      </rPr>
      <t>15</t>
    </r>
  </si>
  <si>
    <r>
      <t>1. Aboriginal and/or Torres Strait Islander (Australia only)</t>
    </r>
    <r>
      <rPr>
        <b/>
        <vertAlign val="superscript"/>
        <sz val="10"/>
        <color rgb="FF3798FF"/>
        <rFont val="Aeonik"/>
        <family val="2"/>
      </rPr>
      <t>16</t>
    </r>
  </si>
  <si>
    <r>
      <t>4. Māori (New Zealand only)</t>
    </r>
    <r>
      <rPr>
        <b/>
        <vertAlign val="superscript"/>
        <sz val="10"/>
        <color rgb="FF3798FF"/>
        <rFont val="Aeonik"/>
        <family val="2"/>
      </rPr>
      <t>17</t>
    </r>
  </si>
  <si>
    <r>
      <rPr>
        <b/>
        <sz val="8"/>
        <color rgb="FF000000"/>
        <rFont val="Aeonik"/>
        <family val="2"/>
      </rPr>
      <t>15.</t>
    </r>
    <r>
      <rPr>
        <sz val="8"/>
        <color rgb="FF000000"/>
        <rFont val="Aeonik"/>
        <family val="2"/>
      </rPr>
      <t xml:space="preserve"> Results are based on the percentage of ANZ employees who voluntarily self-disclosed in the confidential My Voice Survey August 2025. Please note that employees in European countries are excluded as they do not see this question. From 2024 the total includes the category 'Did not respond' which was excluded in prior years. Respondents could select up to two options to the question 'What is your ethnic background?' with categories including 'Unsure', 'Other cultural background not listed', and 'Prefer not to say', so the total is less than 100%.</t>
    </r>
  </si>
  <si>
    <r>
      <t xml:space="preserve">16. </t>
    </r>
    <r>
      <rPr>
        <sz val="8"/>
        <color rgb="FF000000"/>
        <rFont val="Aeonik"/>
        <family val="2"/>
      </rPr>
      <t>Aboriginal and/or Torres Strait Islander refers to the percentage of respondents who identify as Aboriginal and/or Torres Strait Islander within the Australian geography only.</t>
    </r>
  </si>
  <si>
    <r>
      <t>17.</t>
    </r>
    <r>
      <rPr>
        <sz val="8"/>
        <color rgb="FF000000"/>
        <rFont val="Aeonik"/>
        <family val="2"/>
      </rPr>
      <t xml:space="preserve"> Māori refers to the percentage of respondents who identify as Māori within the New Zealand geography only.</t>
    </r>
  </si>
  <si>
    <r>
      <t>Parental leave</t>
    </r>
    <r>
      <rPr>
        <b/>
        <vertAlign val="superscript"/>
        <sz val="11"/>
        <color rgb="FF3798FF"/>
        <rFont val="Aeonik"/>
        <family val="2"/>
      </rPr>
      <t>18</t>
    </r>
  </si>
  <si>
    <r>
      <t>Employees who took parental leave during the year</t>
    </r>
    <r>
      <rPr>
        <vertAlign val="superscript"/>
        <sz val="11"/>
        <color rgb="FF000000"/>
        <rFont val="Aeonik"/>
        <family val="2"/>
      </rPr>
      <t>18</t>
    </r>
  </si>
  <si>
    <r>
      <t>Employees returning to work after parental leave during the year</t>
    </r>
    <r>
      <rPr>
        <vertAlign val="superscript"/>
        <sz val="11"/>
        <color rgb="FF000000"/>
        <rFont val="Aeonik"/>
        <family val="2"/>
      </rPr>
      <t>18</t>
    </r>
  </si>
  <si>
    <r>
      <t>Parental leave return to work rate (%)</t>
    </r>
    <r>
      <rPr>
        <vertAlign val="superscript"/>
        <sz val="11"/>
        <color rgb="FF000000"/>
        <rFont val="Aeonik"/>
        <family val="2"/>
      </rPr>
      <t>18</t>
    </r>
  </si>
  <si>
    <r>
      <t xml:space="preserve">Employees who returned to work after parental leave and were still employed 12 months after return </t>
    </r>
    <r>
      <rPr>
        <vertAlign val="superscript"/>
        <sz val="11"/>
        <color rgb="FF000000"/>
        <rFont val="Aeonik"/>
        <family val="2"/>
      </rPr>
      <t xml:space="preserve">18 </t>
    </r>
  </si>
  <si>
    <r>
      <t>Parental leave retention rate 12 months after return (%)</t>
    </r>
    <r>
      <rPr>
        <vertAlign val="superscript"/>
        <sz val="11"/>
        <color rgb="FF000000"/>
        <rFont val="Aeonik"/>
        <family val="2"/>
      </rPr>
      <t>19</t>
    </r>
  </si>
  <si>
    <r>
      <rPr>
        <b/>
        <sz val="8"/>
        <color rgb="FF000000"/>
        <rFont val="Aeonik"/>
        <family val="2"/>
      </rPr>
      <t>18.</t>
    </r>
    <r>
      <rPr>
        <sz val="8"/>
        <color rgb="FF000000"/>
        <rFont val="Aeonik"/>
        <family val="2"/>
      </rPr>
      <t xml:space="preserve"> Parental leave data is available for employees in Australia, New Zealand, India, and Philippines, and includes those who took primary or secondary carer parental leave of any duration or frequency during the reporting period.</t>
    </r>
  </si>
  <si>
    <r>
      <rPr>
        <b/>
        <sz val="8"/>
        <color rgb="FF000000"/>
        <rFont val="Aeonik"/>
        <family val="2"/>
      </rPr>
      <t>19.</t>
    </r>
    <r>
      <rPr>
        <sz val="8"/>
        <color rgb="FF000000"/>
        <rFont val="Aeonik"/>
        <family val="2"/>
      </rPr>
      <t xml:space="preserve"> Suncorp Bank and Philippines employees are excluded as parental leave data was not collected for Financial Year 2024.</t>
    </r>
  </si>
  <si>
    <r>
      <t>Accessibility</t>
    </r>
    <r>
      <rPr>
        <b/>
        <vertAlign val="superscript"/>
        <sz val="11"/>
        <color rgb="FF3798FF"/>
        <rFont val="Aeonik"/>
        <family val="2"/>
      </rPr>
      <t xml:space="preserve">20
</t>
    </r>
    <r>
      <rPr>
        <b/>
        <sz val="11"/>
        <color rgb="FF3798FF"/>
        <rFont val="Aeonik"/>
        <family val="2"/>
      </rPr>
      <t xml:space="preserve"> (%)</t>
    </r>
  </si>
  <si>
    <r>
      <t>Accessibility</t>
    </r>
    <r>
      <rPr>
        <b/>
        <vertAlign val="superscript"/>
        <sz val="11"/>
        <color rgb="FF3798FF"/>
        <rFont val="Aeonik"/>
        <family val="2"/>
      </rPr>
      <t>20</t>
    </r>
    <r>
      <rPr>
        <b/>
        <sz val="11"/>
        <color rgb="FF3798FF"/>
        <rFont val="Aeonik"/>
        <family val="2"/>
      </rPr>
      <t xml:space="preserve"> 
(%)</t>
    </r>
  </si>
  <si>
    <r>
      <rPr>
        <b/>
        <sz val="8"/>
        <color rgb="FF000000"/>
        <rFont val="Aeonik"/>
        <family val="2"/>
      </rPr>
      <t xml:space="preserve">20. </t>
    </r>
    <r>
      <rPr>
        <sz val="8"/>
        <color rgb="FF000000"/>
        <rFont val="Aeonik"/>
        <family val="2"/>
      </rPr>
      <t>Graduates or summer interns who indicated they required an adjustment or accommodation in the recruitment process.</t>
    </r>
  </si>
  <si>
    <r>
      <t>Employee engagement</t>
    </r>
    <r>
      <rPr>
        <b/>
        <vertAlign val="superscript"/>
        <sz val="11"/>
        <color rgb="FF3798FF"/>
        <rFont val="Aeonik"/>
        <family val="2"/>
      </rPr>
      <t>21*</t>
    </r>
  </si>
  <si>
    <r>
      <t>Employee engagement (%)</t>
    </r>
    <r>
      <rPr>
        <vertAlign val="superscript"/>
        <sz val="11"/>
        <color rgb="FF000000"/>
        <rFont val="Aeonik"/>
        <family val="2"/>
      </rPr>
      <t>22</t>
    </r>
  </si>
  <si>
    <r>
      <rPr>
        <b/>
        <sz val="8"/>
        <color rgb="FF000000"/>
        <rFont val="Aeonik"/>
        <family val="2"/>
      </rPr>
      <t>21.</t>
    </r>
    <r>
      <rPr>
        <sz val="8"/>
        <color rgb="FF000000"/>
        <rFont val="Aeonik"/>
        <family val="2"/>
      </rPr>
      <t xml:space="preserve"> Includes employees and contingent workers.</t>
    </r>
  </si>
  <si>
    <r>
      <rPr>
        <b/>
        <sz val="8"/>
        <color rgb="FF000000"/>
        <rFont val="Aeonik"/>
        <family val="2"/>
      </rPr>
      <t>22.</t>
    </r>
    <r>
      <rPr>
        <sz val="8"/>
        <color rgb="FF000000"/>
        <rFont val="Aeonik"/>
        <family val="2"/>
      </rPr>
      <t xml:space="preserve"> Change in Engagement metric from 2022. Data for 2022 onwards cannot be compared to prior years.</t>
    </r>
  </si>
  <si>
    <r>
      <t xml:space="preserve">2025 </t>
    </r>
    <r>
      <rPr>
        <b/>
        <vertAlign val="superscript"/>
        <sz val="11"/>
        <color rgb="FF3798FF"/>
        <rFont val="Aeonik"/>
        <family val="2"/>
      </rPr>
      <t>23</t>
    </r>
  </si>
  <si>
    <r>
      <t xml:space="preserve">23. </t>
    </r>
    <r>
      <rPr>
        <sz val="8"/>
        <color rgb="FF000000"/>
        <rFont val="Aeonik"/>
        <family val="2"/>
      </rPr>
      <t>Effective date 20 September 2024. Australia-only data. Excludes CEO, Executive Committee, casuals, fixed term employees, and trainees/interns and Suncorp Bank employees.</t>
    </r>
  </si>
  <si>
    <r>
      <rPr>
        <b/>
        <sz val="8"/>
        <color rgb="FF000000"/>
        <rFont val="Aeonik"/>
        <family val="2"/>
      </rPr>
      <t>24.</t>
    </r>
    <r>
      <rPr>
        <sz val="8"/>
        <color rgb="FF000000"/>
        <rFont val="Aeonik"/>
        <family val="2"/>
      </rPr>
      <t xml:space="preserve"> We revised our methodology in 2023 to more closely align with the prior year performance year. Care should be taken when comparing 2023, 2024 and 2025 values to prior years.</t>
    </r>
  </si>
  <si>
    <r>
      <t xml:space="preserve">Investigations resulting in formal outcome </t>
    </r>
    <r>
      <rPr>
        <vertAlign val="superscript"/>
        <sz val="11"/>
        <color rgb="FF000000"/>
        <rFont val="Aeonik"/>
        <family val="2"/>
      </rPr>
      <t>26</t>
    </r>
  </si>
  <si>
    <r>
      <t xml:space="preserve">Whistleblower reports </t>
    </r>
    <r>
      <rPr>
        <vertAlign val="superscript"/>
        <sz val="11"/>
        <color rgb="FF000000"/>
        <rFont val="Aeonik"/>
        <family val="2"/>
      </rPr>
      <t>27</t>
    </r>
  </si>
  <si>
    <r>
      <rPr>
        <b/>
        <sz val="8"/>
        <color rgb="FF000000"/>
        <rFont val="Aeonik"/>
        <family val="2"/>
      </rPr>
      <t>26.</t>
    </r>
    <r>
      <rPr>
        <sz val="8"/>
        <color rgb="FF000000"/>
        <rFont val="Aeonik"/>
        <family val="2"/>
      </rPr>
      <t xml:space="preserve"> Resulting in a formal consequence or the employee leaving ANZ.  </t>
    </r>
  </si>
  <si>
    <r>
      <rPr>
        <b/>
        <sz val="8"/>
        <color rgb="FF000000"/>
        <rFont val="Aeonik"/>
        <family val="2"/>
      </rPr>
      <t>27.</t>
    </r>
    <r>
      <rPr>
        <sz val="8"/>
        <color rgb="FF000000"/>
        <rFont val="Aeonik"/>
        <family val="2"/>
      </rPr>
      <t xml:space="preserve"> Report volumes for 2024 includes Suncorp Bank from 31 July 2024 to 30 September 2024. Suncorp Bank is included for 2025.</t>
    </r>
  </si>
  <si>
    <r>
      <t>Lost time injury frequency rate</t>
    </r>
    <r>
      <rPr>
        <b/>
        <vertAlign val="superscript"/>
        <sz val="11"/>
        <color rgb="FF3798FF"/>
        <rFont val="Aeonik"/>
        <family val="2"/>
      </rPr>
      <t>28</t>
    </r>
  </si>
  <si>
    <r>
      <t xml:space="preserve">APEA </t>
    </r>
    <r>
      <rPr>
        <vertAlign val="superscript"/>
        <sz val="11"/>
        <color rgb="FF000000"/>
        <rFont val="Aeonik"/>
        <family val="2"/>
      </rPr>
      <t>30</t>
    </r>
  </si>
  <si>
    <r>
      <rPr>
        <b/>
        <sz val="8"/>
        <color rgb="FF000000"/>
        <rFont val="Aeonik"/>
        <family val="2"/>
      </rPr>
      <t>28.</t>
    </r>
    <r>
      <rPr>
        <sz val="8"/>
        <color rgb="FF000000"/>
        <rFont val="Aeonik"/>
        <family val="2"/>
      </rPr>
      <t xml:space="preserve"> Lost time injury frequency rate (LTIFR), the number of lost time injuries per million hours worked. </t>
    </r>
  </si>
  <si>
    <r>
      <t xml:space="preserve">29. </t>
    </r>
    <r>
      <rPr>
        <sz val="8"/>
        <color rgb="FF000000"/>
        <rFont val="Aeonik"/>
        <family val="2"/>
      </rPr>
      <t xml:space="preserve">LTIFR for Australia is based on LTI’s where there is an accepted workers compensation claim. </t>
    </r>
  </si>
  <si>
    <r>
      <rPr>
        <b/>
        <sz val="8"/>
        <color rgb="FF000000"/>
        <rFont val="Aeonik"/>
        <family val="2"/>
      </rPr>
      <t xml:space="preserve">30. </t>
    </r>
    <r>
      <rPr>
        <sz val="8"/>
        <color rgb="FF000000"/>
        <rFont val="Aeonik"/>
        <family val="2"/>
      </rPr>
      <t>APEA countries include China, Hong Kong, Indonesia, Japan, Korea, Laos, Malaysia, Philippines, Singapore, Taiwan, Thailand, Vietnam and United Arab Emirates.</t>
    </r>
  </si>
  <si>
    <r>
      <t>Absenteeism rate (%)</t>
    </r>
    <r>
      <rPr>
        <b/>
        <vertAlign val="superscript"/>
        <sz val="11"/>
        <color rgb="FF3798FF"/>
        <rFont val="Aeonik"/>
        <family val="2"/>
      </rPr>
      <t>31</t>
    </r>
  </si>
  <si>
    <r>
      <t xml:space="preserve">Philippines </t>
    </r>
    <r>
      <rPr>
        <vertAlign val="superscript"/>
        <sz val="11"/>
        <color rgb="FF000000"/>
        <rFont val="Aeonik"/>
        <family val="2"/>
      </rPr>
      <t>32</t>
    </r>
  </si>
  <si>
    <r>
      <t>31.</t>
    </r>
    <r>
      <rPr>
        <sz val="8"/>
        <color rgb="FF000000"/>
        <rFont val="Aeonik"/>
        <family val="2"/>
      </rPr>
      <t xml:space="preserve"> Absenteeism is calculated as actual hours of sick leave taken as a percentage of the total scheduled work hours of the workforce. </t>
    </r>
  </si>
  <si>
    <r>
      <t xml:space="preserve">32. </t>
    </r>
    <r>
      <rPr>
        <sz val="8"/>
        <color rgb="FF000000"/>
        <rFont val="Aeonik"/>
        <family val="2"/>
      </rPr>
      <t>Philippines is included from 2025 onwards.</t>
    </r>
  </si>
  <si>
    <r>
      <t xml:space="preserve">India (% of Indian employees) </t>
    </r>
    <r>
      <rPr>
        <vertAlign val="superscript"/>
        <sz val="11"/>
        <color rgb="FF000000"/>
        <rFont val="Aeonik"/>
        <family val="2"/>
      </rPr>
      <t>33</t>
    </r>
  </si>
  <si>
    <r>
      <t xml:space="preserve">Asia, Europe and America (% of AEA employees) </t>
    </r>
    <r>
      <rPr>
        <vertAlign val="superscript"/>
        <sz val="11"/>
        <color rgb="FF000000"/>
        <rFont val="Aeonik"/>
        <family val="2"/>
      </rPr>
      <t>33</t>
    </r>
  </si>
  <si>
    <r>
      <rPr>
        <b/>
        <sz val="8"/>
        <color rgb="FF000000"/>
        <rFont val="Aeonik"/>
        <family val="2"/>
      </rPr>
      <t>33</t>
    </r>
    <r>
      <rPr>
        <sz val="8"/>
        <color rgb="FF000000"/>
        <rFont val="Aeonik"/>
        <family val="2"/>
      </rPr>
      <t>. Commenced reporting in 2024.</t>
    </r>
  </si>
  <si>
    <r>
      <t xml:space="preserve">2023 </t>
    </r>
    <r>
      <rPr>
        <b/>
        <vertAlign val="superscript"/>
        <sz val="11"/>
        <color rgb="FF3798FF"/>
        <rFont val="Aeonik"/>
        <family val="2"/>
      </rPr>
      <t>24</t>
    </r>
  </si>
  <si>
    <r>
      <t xml:space="preserve">25. </t>
    </r>
    <r>
      <rPr>
        <sz val="8"/>
        <color rgb="FF000000"/>
        <rFont val="Aeonik"/>
        <family val="2"/>
      </rPr>
      <t>Training content hosted on SharePoint was moved into SuccessFactors after go live in April 2023 which has a significant impact on the Non-management average hours of training per employee, learning hours include completions from SuccessFactors, OWL (Edcast &amp; Percipio).</t>
    </r>
  </si>
  <si>
    <r>
      <t xml:space="preserve">31.4 </t>
    </r>
    <r>
      <rPr>
        <b/>
        <vertAlign val="superscript"/>
        <sz val="11"/>
        <color rgb="FF000000"/>
        <rFont val="Aeonik"/>
        <family val="2"/>
      </rPr>
      <t>25</t>
    </r>
  </si>
  <si>
    <r>
      <t xml:space="preserve">44.4 </t>
    </r>
    <r>
      <rPr>
        <vertAlign val="superscript"/>
        <sz val="11"/>
        <color rgb="FF000000"/>
        <rFont val="Aeonik"/>
        <family val="2"/>
      </rPr>
      <t>25</t>
    </r>
  </si>
  <si>
    <r>
      <t xml:space="preserve">Australia </t>
    </r>
    <r>
      <rPr>
        <vertAlign val="superscript"/>
        <sz val="11"/>
        <color rgb="FF000000"/>
        <rFont val="Aeonik"/>
        <family val="2"/>
      </rPr>
      <t xml:space="preserve">29 </t>
    </r>
  </si>
  <si>
    <t xml:space="preserve">Under the Corporations Act 2001 (Cth), the Australian Sustainability Reporting Standard AASB S2 – Climate-related Disclosures (the Australian equivalent of International Financial Reporting Standards (IFRS) S2) will apply to ANZGHL for the financial year commencing 1 October 2025.
Climate Disclosure Program Steering Committee Responsible for overseeing delivery of the Groupwide Climate Disclosure Program to meet Australian mandatory climate-related disclosure requirements. (Established October 2024). </t>
  </si>
  <si>
    <r>
      <t xml:space="preserve">Customers must satisfy both general requirements and cohort-specific requirements to be selected as LEEP customers. These requirements are explained below.  
ANZ maintains the discretion to include other customers within LEEP or remove customers, having regard to the factors identified on page 12. 
</t>
    </r>
    <r>
      <rPr>
        <b/>
        <sz val="11"/>
        <color rgb="FF000000"/>
        <rFont val="Aeonik"/>
        <family val="2"/>
      </rPr>
      <t>General requirements </t>
    </r>
    <r>
      <rPr>
        <sz val="11"/>
        <color rgb="FF000000"/>
        <rFont val="Aeonik"/>
        <family val="2"/>
      </rPr>
      <t xml:space="preserve"> 
Each customer must have: 
      * A minimum of A$3 million in advised credit limits, and  
      * An ongoing relationship with ANZ.  
If a customer’s advised credit limits relate to direct financing such as project or asset-specific financing, they are not considered for inclusion in LEEP.  
</t>
    </r>
    <r>
      <rPr>
        <b/>
        <sz val="11"/>
        <color rgb="FF000000"/>
        <rFont val="Aeonik"/>
        <family val="2"/>
      </rPr>
      <t xml:space="preserve">Cohort-specific requirements  
</t>
    </r>
    <r>
      <rPr>
        <sz val="11"/>
        <color rgb="FF000000"/>
        <rFont val="Aeonik"/>
        <family val="2"/>
      </rPr>
      <t>There are additional selection criteria for some cohorts of LEEP customers. These are:  
      a) 100 largest emitting business customers: Customers identified by ANZ as the 100 customers with the highest reported or estimated emissions encompassing Scope 1 and Scope 2 emissions for all customers and the most relevant Scope 3 emissions for coal, oil and gas, and mining infrastructure customers. The list of customers is based on emissions calculated or estimated in August 2023.  
      b) Safeguard Mechanism customers: Customers that are, as at 30 September 2025, ‘responsible emitters’ in respect of a designated large facility (as defined in the National Greenhouse and Energy Reporting Act 2007 (Cth)) that remains subject to a declining baseline for the purposes of the Australian Safeguard Mechanism.  
      c) Customers included in our sectoral pathways: The Financed and Facilitated Emissions Methodology explains how customers are selected for inclusion in each of our sectoral pathways.  
      d) Other energy customers: Other energy customers that meet the requirements for LEEP customer selection.  
      e) Other large emitters: Customers that ANZ has identified as large emitters such as large agribusiness customers or chemical manufacturers.</t>
    </r>
  </si>
  <si>
    <r>
      <t>LEEP comprises large business customers that meet the requirements for LEEP customer selection</t>
    </r>
    <r>
      <rPr>
        <strike/>
        <sz val="11"/>
        <color rgb="FF000000"/>
        <rFont val="Aeonik"/>
        <family val="2"/>
      </rPr>
      <t>, </t>
    </r>
    <r>
      <rPr>
        <sz val="11"/>
        <color rgb="FF000000"/>
        <rFont val="Aeonik"/>
        <family val="2"/>
      </rPr>
      <t xml:space="preserve">as applicable, and includes customers from the following cohorts:  
      a) 100 largest emitting business customers 
      b) certain Safeguard Mechanism customers 
      c) certain customers included in our sectoral pathways 
       d) other energy customers 
       e) other large emitters 
As a guide, ANZ's intention is to maintain 140-160 customers within LEEP.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</si>
</sst>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
    <numFmt numFmtId="167" formatCode="[$-F800]dddd\,\ mmmm\ dd\,\ yyyy"/>
  </numFmts>
  <fonts count="141">
    <font>
      <sz val="10"/>
      <color theme="1"/>
      <name val="Verdana"/>
      <family val="2"/>
    </font>
    <font>
      <sz val="10"/>
      <color theme="1"/>
      <name val="Verdana"/>
      <family val="2"/>
    </font>
    <font>
      <b/>
      <sz val="15"/>
      <color theme="3"/>
      <name val="Verdana"/>
      <family val="2"/>
    </font>
    <font>
      <b/>
      <sz val="10"/>
      <color theme="1"/>
      <name val="Verdana"/>
      <family val="2"/>
    </font>
    <font>
      <sz val="10"/>
      <color theme="1"/>
      <name val="Aeonik"/>
      <family val="2"/>
    </font>
    <font>
      <u/>
      <sz val="10"/>
      <color theme="10"/>
      <name val="Verdana"/>
      <family val="2"/>
    </font>
    <font>
      <sz val="10"/>
      <name val="Verdana"/>
      <family val="2"/>
    </font>
    <font>
      <b/>
      <sz val="11"/>
      <color rgb="FF3798FF"/>
      <name val="Verdana"/>
      <family val="2"/>
    </font>
    <font>
      <sz val="11"/>
      <color rgb="FF000000"/>
      <name val="Verdana"/>
      <family val="2"/>
    </font>
    <font>
      <sz val="11"/>
      <color rgb="FF242424"/>
      <name val="Verdana"/>
      <family val="2"/>
    </font>
    <font>
      <sz val="11"/>
      <color rgb="FF9C0006"/>
      <name val="Calibri"/>
      <family val="2"/>
      <scheme val="minor"/>
    </font>
    <font>
      <b/>
      <sz val="10"/>
      <color theme="0"/>
      <name val="Verdana"/>
      <family val="2"/>
    </font>
    <font>
      <sz val="11"/>
      <color rgb="FF006100"/>
      <name val="Calibri"/>
      <family val="2"/>
      <scheme val="minor"/>
    </font>
    <font>
      <sz val="11"/>
      <color rgb="FF9C5700"/>
      <name val="Calibri"/>
      <family val="2"/>
      <scheme val="minor"/>
    </font>
    <font>
      <b/>
      <sz val="10"/>
      <color theme="0"/>
      <name val="Aeonik"/>
      <family val="2"/>
    </font>
    <font>
      <sz val="10"/>
      <color theme="0"/>
      <name val="Aeonik"/>
      <family val="2"/>
    </font>
    <font>
      <b/>
      <sz val="10"/>
      <color theme="1"/>
      <name val="Aeonik"/>
      <family val="2"/>
    </font>
    <font>
      <b/>
      <sz val="10"/>
      <color rgb="FF000000"/>
      <name val="Aeonik"/>
      <family val="2"/>
    </font>
    <font>
      <u/>
      <sz val="10"/>
      <color rgb="FF0000FF"/>
      <name val="Aeonik"/>
      <family val="2"/>
    </font>
    <font>
      <u/>
      <sz val="10"/>
      <color theme="0"/>
      <name val="Aeonik"/>
      <family val="2"/>
    </font>
    <font>
      <i/>
      <sz val="9"/>
      <color rgb="FF000000"/>
      <name val="Verdana"/>
      <family val="2"/>
    </font>
    <font>
      <sz val="11"/>
      <color theme="1"/>
      <name val="Calibri"/>
      <family val="2"/>
      <scheme val="minor"/>
    </font>
    <font>
      <sz val="20"/>
      <color rgb="FF0572E6"/>
      <name val="Aeonik"/>
      <family val="2"/>
    </font>
    <font>
      <b/>
      <sz val="11"/>
      <color rgb="FF0572E6"/>
      <name val="Aeonik"/>
      <family val="2"/>
    </font>
    <font>
      <b/>
      <vertAlign val="superscript"/>
      <sz val="11"/>
      <color rgb="FF0572E6"/>
      <name val="Aeonik"/>
      <family val="2"/>
    </font>
    <font>
      <b/>
      <sz val="11"/>
      <name val="Aeonik"/>
      <family val="2"/>
    </font>
    <font>
      <sz val="11"/>
      <name val="Aeonik"/>
      <family val="2"/>
    </font>
    <font>
      <sz val="11"/>
      <color theme="1"/>
      <name val="Aeonik"/>
      <family val="2"/>
    </font>
    <font>
      <sz val="11"/>
      <color rgb="FF0572E6"/>
      <name val="Aeonik"/>
      <family val="2"/>
    </font>
    <font>
      <u/>
      <sz val="11"/>
      <name val="Aeonik"/>
      <family val="2"/>
    </font>
    <font>
      <sz val="16"/>
      <color rgb="FFFFFFFF"/>
      <name val="Aeonik TAB Medium"/>
      <family val="2"/>
    </font>
    <font>
      <sz val="20"/>
      <color rgb="FFFFFFFF"/>
      <name val="Aeonik TAB Medium"/>
      <family val="2"/>
    </font>
    <font>
      <b/>
      <sz val="16"/>
      <color theme="3"/>
      <name val="Aeonik TAB Medium"/>
      <family val="2"/>
    </font>
    <font>
      <b/>
      <sz val="10"/>
      <color rgb="FF1D164C"/>
      <name val="Aeonik"/>
      <family val="2"/>
    </font>
    <font>
      <sz val="16"/>
      <color rgb="FFFFFFFF"/>
      <name val="Aeonik"/>
      <family val="2"/>
    </font>
    <font>
      <sz val="20"/>
      <color rgb="FFFFFFFF"/>
      <name val="Aeonik"/>
      <family val="2"/>
    </font>
    <font>
      <b/>
      <sz val="16"/>
      <color theme="3"/>
      <name val="Aeonik"/>
      <family val="2"/>
    </font>
    <font>
      <sz val="10"/>
      <color theme="1"/>
      <name val="Aeonik"/>
      <family val="2"/>
    </font>
    <font>
      <sz val="20"/>
      <color rgb="FF00AAB9"/>
      <name val="Aeonik"/>
      <family val="2"/>
    </font>
    <font>
      <sz val="20"/>
      <color rgb="FF006BDE"/>
      <name val="Aeonik"/>
      <family val="2"/>
    </font>
    <font>
      <sz val="12"/>
      <color theme="1"/>
      <name val="Aeonik"/>
      <family val="2"/>
    </font>
    <font>
      <sz val="9"/>
      <color rgb="FF000000"/>
      <name val="Aeonik"/>
      <family val="2"/>
    </font>
    <font>
      <b/>
      <sz val="9"/>
      <color rgb="FF000000"/>
      <name val="Aeonik"/>
      <family val="2"/>
    </font>
    <font>
      <i/>
      <sz val="9"/>
      <name val="Aeonik"/>
      <family val="2"/>
    </font>
    <font>
      <b/>
      <sz val="12"/>
      <color theme="1"/>
      <name val="Aeonik"/>
      <family val="2"/>
    </font>
    <font>
      <b/>
      <sz val="12"/>
      <color rgb="FF1D164C"/>
      <name val="Aeonik"/>
      <family val="2"/>
    </font>
    <font>
      <b/>
      <sz val="12"/>
      <color rgb="FFFF0000"/>
      <name val="Aeonik"/>
      <family val="2"/>
    </font>
    <font>
      <b/>
      <sz val="11"/>
      <color rgb="FF3798FF"/>
      <name val="Aeonik"/>
      <family val="2"/>
    </font>
    <font>
      <b/>
      <sz val="11"/>
      <color rgb="FF48868E"/>
      <name val="Aeonik"/>
      <family val="2"/>
    </font>
    <font>
      <sz val="11"/>
      <name val="Aeonik"/>
      <family val="2"/>
    </font>
    <font>
      <sz val="12"/>
      <color rgb="FFFF0000"/>
      <name val="Aeonik"/>
      <family val="2"/>
    </font>
    <font>
      <b/>
      <sz val="11"/>
      <color rgb="FF1D164C"/>
      <name val="Aeonik"/>
      <family val="2"/>
    </font>
    <font>
      <b/>
      <vertAlign val="superscript"/>
      <sz val="11"/>
      <color rgb="FF1D164C"/>
      <name val="Aeonik"/>
      <family val="2"/>
    </font>
    <font>
      <b/>
      <sz val="8"/>
      <color rgb="FF000000"/>
      <name val="Aeonik"/>
      <family val="2"/>
    </font>
    <font>
      <sz val="8"/>
      <color rgb="FF000000"/>
      <name val="Aeonik"/>
      <family val="2"/>
    </font>
    <font>
      <b/>
      <sz val="8"/>
      <color theme="1"/>
      <name val="Aeonik"/>
      <family val="2"/>
    </font>
    <font>
      <sz val="12"/>
      <color rgb="FF1F3763"/>
      <name val="Aeonik"/>
      <family val="2"/>
    </font>
    <font>
      <vertAlign val="superscript"/>
      <sz val="11"/>
      <color theme="1"/>
      <name val="Aeonik"/>
      <family val="2"/>
    </font>
    <font>
      <b/>
      <sz val="11"/>
      <color rgb="FF004062"/>
      <name val="Aeonik"/>
      <family val="2"/>
    </font>
    <font>
      <b/>
      <vertAlign val="superscript"/>
      <sz val="11"/>
      <color rgb="FF3798FF"/>
      <name val="Aeonik"/>
      <family val="2"/>
    </font>
    <font>
      <sz val="11"/>
      <color theme="1"/>
      <name val="Aeonik"/>
      <family val="2"/>
    </font>
    <font>
      <sz val="11"/>
      <color rgb="FF000000"/>
      <name val="Aeonik"/>
      <family val="2"/>
    </font>
    <font>
      <vertAlign val="superscript"/>
      <sz val="11"/>
      <color rgb="FF000000"/>
      <name val="Aeonik"/>
      <family val="2"/>
    </font>
    <font>
      <sz val="12"/>
      <color rgb="FF000000"/>
      <name val="Aeonik"/>
      <family val="2"/>
    </font>
    <font>
      <sz val="8"/>
      <color rgb="FFFF0000"/>
      <name val="Aeonik"/>
      <family val="2"/>
    </font>
    <font>
      <b/>
      <sz val="11"/>
      <color rgb="FFFF0000"/>
      <name val="Aeonik"/>
      <family val="2"/>
    </font>
    <font>
      <sz val="8"/>
      <color theme="1"/>
      <name val="Aeonik"/>
      <family val="2"/>
    </font>
    <font>
      <sz val="12"/>
      <color rgb="FF1D164C"/>
      <name val="Aeonik"/>
      <family val="2"/>
    </font>
    <font>
      <sz val="10"/>
      <color rgb="FF1D164C"/>
      <name val="Aeonik"/>
      <family val="2"/>
    </font>
    <font>
      <b/>
      <sz val="11"/>
      <color rgb="FF000000"/>
      <name val="Aeonik"/>
      <family val="2"/>
    </font>
    <font>
      <b/>
      <vertAlign val="superscript"/>
      <sz val="11"/>
      <color rgb="FF000000"/>
      <name val="Aeonik"/>
      <family val="2"/>
    </font>
    <font>
      <sz val="11"/>
      <color rgb="FF003F62"/>
      <name val="Aeonik"/>
      <family val="2"/>
    </font>
    <font>
      <b/>
      <vertAlign val="superscript"/>
      <sz val="10"/>
      <color rgb="FF3798FF"/>
      <name val="Aeonik"/>
      <family val="2"/>
    </font>
    <font>
      <sz val="8"/>
      <name val="Aeonik"/>
      <family val="2"/>
    </font>
    <font>
      <b/>
      <sz val="10"/>
      <color rgb="FFFF0000"/>
      <name val="Aeonik"/>
      <family val="2"/>
    </font>
    <font>
      <sz val="12"/>
      <name val="Aeonik"/>
      <family val="2"/>
    </font>
    <font>
      <sz val="10"/>
      <name val="Aeonik"/>
      <family val="2"/>
    </font>
    <font>
      <b/>
      <sz val="8"/>
      <color theme="9"/>
      <name val="Aeonik"/>
      <family val="2"/>
    </font>
    <font>
      <b/>
      <sz val="8"/>
      <name val="Aeonik"/>
      <family val="2"/>
    </font>
    <font>
      <i/>
      <sz val="9"/>
      <color rgb="FF000000"/>
      <name val="Aeonik"/>
      <family val="2"/>
    </font>
    <font>
      <b/>
      <sz val="12"/>
      <color rgb="FF000000"/>
      <name val="Aeonik"/>
      <family val="2"/>
    </font>
    <font>
      <vertAlign val="superscript"/>
      <sz val="11"/>
      <name val="Aeonik"/>
      <family val="2"/>
    </font>
    <font>
      <sz val="8"/>
      <color rgb="FF242424"/>
      <name val="Aeonik"/>
      <family val="2"/>
    </font>
    <font>
      <b/>
      <sz val="8"/>
      <color rgb="FF242424"/>
      <name val="Aeonik"/>
      <family val="2"/>
    </font>
    <font>
      <sz val="12"/>
      <color rgb="FF424242"/>
      <name val="Aeonik"/>
      <family val="2"/>
    </font>
    <font>
      <b/>
      <sz val="12"/>
      <color rgb="FF00AAB9"/>
      <name val="Aeonik"/>
      <family val="2"/>
    </font>
    <font>
      <sz val="10"/>
      <color rgb="FF424242"/>
      <name val="Aeonik"/>
      <family val="2"/>
    </font>
    <font>
      <sz val="9"/>
      <name val="Aeonik"/>
      <family val="2"/>
    </font>
    <font>
      <b/>
      <vertAlign val="subscript"/>
      <sz val="11"/>
      <color rgb="FF0572E6"/>
      <name val="Aeonik"/>
      <family val="2"/>
    </font>
    <font>
      <b/>
      <i/>
      <sz val="9"/>
      <color rgb="FF0572E6"/>
      <name val="Aeonik"/>
      <family val="2"/>
    </font>
    <font>
      <sz val="11"/>
      <color rgb="FF424242"/>
      <name val="Aeonik"/>
      <family val="2"/>
    </font>
    <font>
      <i/>
      <sz val="11"/>
      <color rgb="FFFF0000"/>
      <name val="Aeonik"/>
      <family val="2"/>
    </font>
    <font>
      <i/>
      <sz val="11"/>
      <name val="Aeonik"/>
      <family val="2"/>
    </font>
    <font>
      <i/>
      <sz val="11"/>
      <color rgb="FF000000"/>
      <name val="Aeonik"/>
      <family val="2"/>
    </font>
    <font>
      <i/>
      <vertAlign val="superscript"/>
      <sz val="11"/>
      <color rgb="FF000000"/>
      <name val="Aeonik"/>
      <family val="2"/>
    </font>
    <font>
      <sz val="10"/>
      <color rgb="FF000000"/>
      <name val="Aeonik"/>
      <family val="2"/>
    </font>
    <font>
      <vertAlign val="superscript"/>
      <sz val="8"/>
      <color rgb="FF000000"/>
      <name val="Aeonik"/>
      <family val="2"/>
    </font>
    <font>
      <sz val="8"/>
      <color rgb="FF424242"/>
      <name val="Aeonik"/>
      <family val="2"/>
    </font>
    <font>
      <sz val="20"/>
      <color rgb="FF1D164C"/>
      <name val="Aeonik"/>
      <family val="2"/>
    </font>
    <font>
      <sz val="12"/>
      <color rgb="FF48858D"/>
      <name val="Aeonik"/>
      <family val="2"/>
    </font>
    <font>
      <sz val="10"/>
      <color rgb="FF48858D"/>
      <name val="Aeonik"/>
      <family val="2"/>
    </font>
    <font>
      <sz val="9"/>
      <color theme="1"/>
      <name val="Aeonik"/>
      <family val="2"/>
    </font>
    <font>
      <b/>
      <i/>
      <sz val="7"/>
      <color theme="1"/>
      <name val="Aeonik"/>
      <family val="2"/>
    </font>
    <font>
      <vertAlign val="subscript"/>
      <sz val="11"/>
      <color theme="1"/>
      <name val="Aeonik"/>
      <family val="2"/>
    </font>
    <font>
      <b/>
      <sz val="10"/>
      <color rgb="FF0572E6"/>
      <name val="Aeonik"/>
      <family val="2"/>
    </font>
    <font>
      <sz val="20"/>
      <color rgb="FF0096D9"/>
      <name val="Aeonik"/>
      <family val="2"/>
    </font>
    <font>
      <b/>
      <sz val="11"/>
      <color theme="0"/>
      <name val="Aeonik"/>
      <family val="2"/>
    </font>
    <font>
      <sz val="11"/>
      <color rgb="FF0295D8"/>
      <name val="Aeonik"/>
      <family val="2"/>
    </font>
    <font>
      <sz val="10"/>
      <color rgb="FFFF0000"/>
      <name val="Aeonik"/>
      <family val="2"/>
    </font>
    <font>
      <b/>
      <sz val="20"/>
      <color rgb="FF006BDE"/>
      <name val="Aeonik"/>
      <family val="2"/>
    </font>
    <font>
      <b/>
      <sz val="12"/>
      <color theme="0"/>
      <name val="Aeonik"/>
      <family val="2"/>
    </font>
    <font>
      <u/>
      <sz val="11"/>
      <color theme="10"/>
      <name val="Aeonik"/>
      <family val="2"/>
    </font>
    <font>
      <b/>
      <sz val="12"/>
      <name val="Aeonik"/>
      <family val="2"/>
    </font>
    <font>
      <b/>
      <sz val="12"/>
      <color rgb="FFFFFFFF"/>
      <name val="Aeonik"/>
      <family val="2"/>
    </font>
    <font>
      <sz val="11"/>
      <color theme="2" tint="-0.499984740745262"/>
      <name val="Aeonik"/>
      <family val="2"/>
    </font>
    <font>
      <sz val="11"/>
      <color rgb="FFEB0CA4"/>
      <name val="Aeonik"/>
      <family val="2"/>
    </font>
    <font>
      <sz val="11"/>
      <color rgb="FFFF0000"/>
      <name val="Aeonik"/>
      <family val="2"/>
    </font>
    <font>
      <sz val="8"/>
      <color rgb="FF004062"/>
      <name val="Aeonik"/>
      <family val="2"/>
    </font>
    <font>
      <b/>
      <vertAlign val="superscript"/>
      <sz val="12"/>
      <color rgb="FF1D164C"/>
      <name val="Aeonik"/>
      <family val="2"/>
    </font>
    <font>
      <b/>
      <sz val="11"/>
      <color theme="1"/>
      <name val="Aeonik"/>
      <family val="2"/>
    </font>
    <font>
      <b/>
      <sz val="15"/>
      <color theme="3"/>
      <name val="Aeonik"/>
      <family val="2"/>
    </font>
    <font>
      <sz val="11"/>
      <color theme="10"/>
      <name val="Aeonik"/>
      <family val="2"/>
    </font>
    <font>
      <sz val="11"/>
      <color rgb="FF006BDE"/>
      <name val="Aeonik"/>
      <family val="2"/>
    </font>
    <font>
      <sz val="11"/>
      <color rgb="FF1D164C"/>
      <name val="Aeonik"/>
      <family val="2"/>
    </font>
    <font>
      <sz val="11"/>
      <color rgb="FF004061"/>
      <name val="Aeonik"/>
      <family val="2"/>
    </font>
    <font>
      <u/>
      <sz val="10"/>
      <color theme="10"/>
      <name val="Aeonik"/>
      <family val="2"/>
    </font>
    <font>
      <sz val="10"/>
      <color rgb="FF004061"/>
      <name val="Aeonik"/>
      <family val="2"/>
    </font>
    <font>
      <u/>
      <sz val="11"/>
      <color rgb="FF006BDE"/>
      <name val="Aeonik"/>
      <family val="2"/>
    </font>
    <font>
      <u/>
      <sz val="11"/>
      <color rgb="FF0070C0"/>
      <name val="Aeonik"/>
      <family val="2"/>
    </font>
    <font>
      <b/>
      <sz val="10"/>
      <color rgb="FF006BDE"/>
      <name val="Aeonik"/>
      <family val="2"/>
    </font>
    <font>
      <b/>
      <sz val="9.5"/>
      <color rgb="FF000000"/>
      <name val="Aeonik"/>
      <family val="2"/>
    </font>
    <font>
      <i/>
      <sz val="9"/>
      <color theme="1"/>
      <name val="Aeonik"/>
      <family val="2"/>
    </font>
    <font>
      <sz val="11"/>
      <color rgb="FF000000"/>
      <name val="Arial"/>
      <family val="2"/>
    </font>
    <font>
      <sz val="11"/>
      <color rgb="FF000000"/>
      <name val="WordVisiCarriageReturn_MSFontSe"/>
    </font>
    <font>
      <strike/>
      <sz val="11"/>
      <color rgb="FF000000"/>
      <name val="Aeonik"/>
      <family val="2"/>
    </font>
    <font>
      <b/>
      <i/>
      <sz val="9"/>
      <color rgb="FF000000"/>
      <name val="Aeonik"/>
      <family val="2"/>
    </font>
    <font>
      <sz val="36"/>
      <color theme="0"/>
      <name val="Aeonik"/>
      <family val="2"/>
    </font>
    <font>
      <sz val="48"/>
      <color rgb="FF48858D"/>
      <name val="Aeonik"/>
      <family val="2"/>
    </font>
    <font>
      <sz val="22"/>
      <color rgb="FFFF0000"/>
      <name val="Aeonik"/>
      <family val="2"/>
    </font>
    <font>
      <sz val="12"/>
      <color theme="0"/>
      <name val="Aeonik"/>
      <family val="2"/>
    </font>
    <font>
      <sz val="12"/>
      <color rgb="FFFFFFFF"/>
      <name val="Aeonik"/>
      <family val="2"/>
    </font>
  </fonts>
  <fills count="20">
    <fill>
      <patternFill patternType="none"/>
    </fill>
    <fill>
      <patternFill patternType="gray125"/>
    </fill>
    <fill>
      <patternFill patternType="solid">
        <fgColor theme="0"/>
        <bgColor indexed="64"/>
      </patternFill>
    </fill>
    <fill>
      <patternFill patternType="solid">
        <fgColor rgb="FFE2F6FD"/>
        <bgColor indexed="64"/>
      </patternFill>
    </fill>
    <fill>
      <patternFill patternType="solid">
        <fgColor rgb="FF006BDE"/>
        <bgColor indexed="64"/>
      </patternFill>
    </fill>
    <fill>
      <patternFill patternType="solid">
        <fgColor rgb="FF2DAB8E"/>
        <bgColor indexed="64"/>
      </patternFill>
    </fill>
    <fill>
      <patternFill patternType="solid">
        <fgColor rgb="FFFAD971"/>
        <bgColor indexed="64"/>
      </patternFill>
    </fill>
    <fill>
      <patternFill patternType="solid">
        <fgColor rgb="FF3798FF"/>
        <bgColor rgb="FF000000"/>
      </patternFill>
    </fill>
    <fill>
      <patternFill patternType="solid">
        <fgColor rgb="FF1D164C"/>
        <bgColor indexed="64"/>
      </patternFill>
    </fill>
    <fill>
      <patternFill patternType="solid">
        <fgColor rgb="FF0572E6"/>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FFFF"/>
        <bgColor rgb="FF000000"/>
      </patternFill>
    </fill>
    <fill>
      <patternFill patternType="solid">
        <fgColor rgb="FF002060"/>
        <bgColor indexed="64"/>
      </patternFill>
    </fill>
    <fill>
      <patternFill patternType="solid">
        <fgColor rgb="FFE2EFFE"/>
        <bgColor indexed="64"/>
      </patternFill>
    </fill>
    <fill>
      <patternFill patternType="solid">
        <fgColor rgb="FFE2EFFE"/>
        <bgColor rgb="FF000000"/>
      </patternFill>
    </fill>
    <fill>
      <patternFill patternType="solid">
        <fgColor rgb="FFFFFFFF"/>
        <bgColor indexed="64"/>
      </patternFill>
    </fill>
    <fill>
      <patternFill patternType="solid">
        <fgColor rgb="FF0074E7"/>
        <bgColor indexed="64"/>
      </patternFill>
    </fill>
    <fill>
      <patternFill patternType="solid">
        <fgColor rgb="FFDFECFB"/>
        <bgColor indexed="64"/>
      </patternFill>
    </fill>
  </fills>
  <borders count="42">
    <border>
      <left/>
      <right/>
      <top/>
      <bottom/>
      <diagonal/>
    </border>
    <border>
      <left/>
      <right/>
      <top/>
      <bottom style="thick">
        <color theme="4"/>
      </bottom>
      <diagonal/>
    </border>
    <border>
      <left/>
      <right/>
      <top/>
      <bottom style="medium">
        <color rgb="FF1D164C"/>
      </bottom>
      <diagonal/>
    </border>
    <border>
      <left/>
      <right/>
      <top/>
      <bottom style="thin">
        <color rgb="FFB3B3B3"/>
      </bottom>
      <diagonal/>
    </border>
    <border>
      <left/>
      <right/>
      <top style="thin">
        <color rgb="FFB3B3B3"/>
      </top>
      <bottom style="thin">
        <color rgb="FFB3B3B3"/>
      </bottom>
      <diagonal/>
    </border>
    <border>
      <left/>
      <right/>
      <top style="thin">
        <color rgb="FFB3B3B3"/>
      </top>
      <bottom style="medium">
        <color rgb="FF3798FF"/>
      </bottom>
      <diagonal/>
    </border>
    <border>
      <left/>
      <right/>
      <top style="medium">
        <color rgb="FF1D164C"/>
      </top>
      <bottom style="medium">
        <color rgb="FF3798FF"/>
      </bottom>
      <diagonal/>
    </border>
    <border>
      <left/>
      <right/>
      <top/>
      <bottom style="thin">
        <color rgb="FF94B5B7"/>
      </bottom>
      <diagonal/>
    </border>
    <border>
      <left/>
      <right/>
      <top style="thin">
        <color rgb="FF94B5B7"/>
      </top>
      <bottom style="medium">
        <color rgb="FF3798FF"/>
      </bottom>
      <diagonal/>
    </border>
    <border>
      <left/>
      <right/>
      <top style="medium">
        <color rgb="FF3798FF"/>
      </top>
      <bottom style="medium">
        <color rgb="FF3798FF"/>
      </bottom>
      <diagonal/>
    </border>
    <border>
      <left/>
      <right/>
      <top/>
      <bottom style="medium">
        <color rgb="FF3798FF"/>
      </bottom>
      <diagonal/>
    </border>
    <border>
      <left/>
      <right/>
      <top style="medium">
        <color rgb="FF3798FF"/>
      </top>
      <bottom style="thin">
        <color rgb="FFB3B3B3"/>
      </bottom>
      <diagonal/>
    </border>
    <border>
      <left/>
      <right/>
      <top style="thin">
        <color rgb="FFB3B3B3"/>
      </top>
      <bottom/>
      <diagonal/>
    </border>
    <border>
      <left/>
      <right/>
      <top/>
      <bottom style="medium">
        <color rgb="FF006BDE"/>
      </bottom>
      <diagonal/>
    </border>
    <border>
      <left/>
      <right style="thin">
        <color rgb="FFB3B3B3"/>
      </right>
      <top/>
      <bottom/>
      <diagonal/>
    </border>
    <border>
      <left style="thin">
        <color rgb="FFB3B3B3"/>
      </left>
      <right/>
      <top/>
      <bottom style="medium">
        <color rgb="FF006BDE"/>
      </bottom>
      <diagonal/>
    </border>
    <border>
      <left/>
      <right style="thin">
        <color rgb="FFB3B3B3"/>
      </right>
      <top/>
      <bottom style="medium">
        <color rgb="FF006BDE"/>
      </bottom>
      <diagonal/>
    </border>
    <border>
      <left/>
      <right/>
      <top style="medium">
        <color rgb="FF006BDE"/>
      </top>
      <bottom style="thin">
        <color rgb="FFB3B3B3"/>
      </bottom>
      <diagonal/>
    </border>
    <border>
      <left/>
      <right style="thin">
        <color rgb="FFB3B3B3"/>
      </right>
      <top/>
      <bottom style="thin">
        <color rgb="FFB3B3B3"/>
      </bottom>
      <diagonal/>
    </border>
    <border>
      <left/>
      <right/>
      <top/>
      <bottom style="thin">
        <color rgb="FF006BDE"/>
      </bottom>
      <diagonal/>
    </border>
    <border>
      <left/>
      <right style="thin">
        <color rgb="FFB3B3B3"/>
      </right>
      <top/>
      <bottom style="thin">
        <color rgb="FF006BDE"/>
      </bottom>
      <diagonal/>
    </border>
    <border>
      <left/>
      <right/>
      <top style="medium">
        <color rgb="FF1D164C"/>
      </top>
      <bottom style="thin">
        <color rgb="FFB3B3B3"/>
      </bottom>
      <diagonal/>
    </border>
    <border>
      <left/>
      <right/>
      <top style="medium">
        <color rgb="FF1D164C"/>
      </top>
      <bottom/>
      <diagonal/>
    </border>
    <border>
      <left/>
      <right/>
      <top/>
      <bottom style="thin">
        <color rgb="FF6F6F6F"/>
      </bottom>
      <diagonal/>
    </border>
    <border>
      <left/>
      <right/>
      <top style="thin">
        <color rgb="FF6F6F6F"/>
      </top>
      <bottom style="thin">
        <color rgb="FFB3B3B3"/>
      </bottom>
      <diagonal/>
    </border>
    <border>
      <left/>
      <right/>
      <top style="medium">
        <color rgb="FF006BDE"/>
      </top>
      <bottom style="medium">
        <color rgb="FF3798FF"/>
      </bottom>
      <diagonal/>
    </border>
    <border>
      <left/>
      <right/>
      <top style="thin">
        <color rgb="FF94B5B7"/>
      </top>
      <bottom/>
      <diagonal/>
    </border>
    <border>
      <left/>
      <right/>
      <top style="medium">
        <color rgb="FF006BDE"/>
      </top>
      <bottom/>
      <diagonal/>
    </border>
    <border>
      <left/>
      <right/>
      <top/>
      <bottom style="thin">
        <color rgb="FF93B5B7"/>
      </bottom>
      <diagonal/>
    </border>
    <border>
      <left/>
      <right/>
      <top style="thin">
        <color rgb="FF93B5B7"/>
      </top>
      <bottom style="thin">
        <color rgb="FF93B5B7"/>
      </bottom>
      <diagonal/>
    </border>
    <border>
      <left/>
      <right/>
      <top style="thin">
        <color rgb="FF93B5B7"/>
      </top>
      <bottom/>
      <diagonal/>
    </border>
    <border>
      <left/>
      <right/>
      <top style="thin">
        <color rgb="FF94B5B7"/>
      </top>
      <bottom style="thin">
        <color rgb="FF94B5B7"/>
      </bottom>
      <diagonal/>
    </border>
    <border>
      <left/>
      <right/>
      <top style="thin">
        <color rgb="FFB3B3B3"/>
      </top>
      <bottom style="thin">
        <color rgb="FF93B5B7"/>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B3B3B3"/>
      </left>
      <right/>
      <top/>
      <bottom/>
      <diagonal/>
    </border>
    <border>
      <left/>
      <right/>
      <top/>
      <bottom style="thin">
        <color indexed="64"/>
      </bottom>
      <diagonal/>
    </border>
    <border>
      <left/>
      <right/>
      <top style="thin">
        <color indexed="64"/>
      </top>
      <bottom/>
      <diagonal/>
    </border>
    <border>
      <left/>
      <right/>
      <top style="thin">
        <color rgb="FF96B6B8"/>
      </top>
      <bottom style="thin">
        <color rgb="FF96B6B8"/>
      </bottom>
      <diagonal/>
    </border>
    <border>
      <left/>
      <right/>
      <top style="thin">
        <color rgb="FFB3B3B3"/>
      </top>
      <bottom style="medium">
        <color rgb="FF0572E6"/>
      </bottom>
      <diagonal/>
    </border>
    <border>
      <left/>
      <right/>
      <top style="medium">
        <color rgb="FF1D164C"/>
      </top>
      <bottom style="medium">
        <color rgb="FF0572E6"/>
      </bottom>
      <diagonal/>
    </border>
    <border>
      <left/>
      <right/>
      <top/>
      <bottom style="medium">
        <color rgb="FF000000"/>
      </bottom>
      <diagonal/>
    </border>
  </borders>
  <cellStyleXfs count="11">
    <xf numFmtId="0" fontId="0" fillId="0" borderId="0"/>
    <xf numFmtId="0" fontId="2" fillId="0" borderId="1" applyNumberFormat="0" applyFill="0" applyAlignment="0" applyProtection="0"/>
    <xf numFmtId="0" fontId="5" fillId="0" borderId="0" applyNumberForma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0" fontId="10" fillId="10"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21" fillId="0" borderId="0"/>
    <xf numFmtId="9" fontId="21" fillId="0" borderId="0" applyFont="0" applyFill="0" applyBorder="0" applyAlignment="0" applyProtection="0"/>
  </cellStyleXfs>
  <cellXfs count="974">
    <xf numFmtId="0" fontId="0" fillId="0" borderId="0" xfId="0"/>
    <xf numFmtId="0" fontId="0" fillId="2" borderId="0" xfId="0" applyFill="1"/>
    <xf numFmtId="0" fontId="9" fillId="2" borderId="34" xfId="0" applyFont="1" applyFill="1" applyBorder="1"/>
    <xf numFmtId="0" fontId="11" fillId="4" borderId="0" xfId="0" applyFont="1" applyFill="1" applyAlignment="1">
      <alignment vertical="top" wrapText="1"/>
    </xf>
    <xf numFmtId="0" fontId="11" fillId="4" borderId="0" xfId="0" applyFont="1" applyFill="1" applyAlignment="1">
      <alignment vertical="top"/>
    </xf>
    <xf numFmtId="0" fontId="3" fillId="0" borderId="0" xfId="0" applyFont="1" applyAlignment="1">
      <alignment vertical="top"/>
    </xf>
    <xf numFmtId="0" fontId="0" fillId="0" borderId="0" xfId="0" applyAlignment="1">
      <alignment vertical="top" wrapText="1"/>
    </xf>
    <xf numFmtId="0" fontId="0" fillId="0" borderId="0" xfId="0" applyAlignment="1">
      <alignment vertical="top"/>
    </xf>
    <xf numFmtId="0" fontId="10" fillId="10" borderId="0" xfId="6" applyAlignment="1">
      <alignment vertical="top"/>
    </xf>
    <xf numFmtId="0" fontId="3" fillId="0" borderId="0" xfId="0" applyFont="1" applyAlignment="1">
      <alignment vertical="top" wrapText="1"/>
    </xf>
    <xf numFmtId="0" fontId="7" fillId="0" borderId="0" xfId="3" applyFont="1" applyAlignment="1">
      <alignment horizontal="left" vertical="center" wrapText="1"/>
    </xf>
    <xf numFmtId="0" fontId="16" fillId="2" borderId="0" xfId="0" applyFont="1" applyFill="1"/>
    <xf numFmtId="0" fontId="10" fillId="2" borderId="0" xfId="6" applyFill="1"/>
    <xf numFmtId="0" fontId="18" fillId="2" borderId="0" xfId="0" applyFont="1" applyFill="1"/>
    <xf numFmtId="0" fontId="12" fillId="2" borderId="0" xfId="7" applyFill="1"/>
    <xf numFmtId="0" fontId="13" fillId="2" borderId="0" xfId="8" applyFill="1"/>
    <xf numFmtId="0" fontId="18" fillId="2" borderId="0" xfId="0" applyFont="1" applyFill="1" applyAlignment="1">
      <alignment horizontal="left" vertical="top" wrapText="1"/>
    </xf>
    <xf numFmtId="0" fontId="17" fillId="2" borderId="0" xfId="0" applyFont="1" applyFill="1" applyAlignment="1">
      <alignment horizontal="left" vertical="center" wrapText="1" readingOrder="1"/>
    </xf>
    <xf numFmtId="0" fontId="14" fillId="14" borderId="0" xfId="0" applyFont="1" applyFill="1"/>
    <xf numFmtId="0" fontId="15" fillId="14" borderId="0" xfId="0" applyFont="1" applyFill="1"/>
    <xf numFmtId="0" fontId="14" fillId="14" borderId="0" xfId="0" applyFont="1" applyFill="1" applyAlignment="1">
      <alignment horizontal="left" vertical="center" wrapText="1" readingOrder="1"/>
    </xf>
    <xf numFmtId="0" fontId="14" fillId="4" borderId="0" xfId="0" applyFont="1" applyFill="1" applyAlignment="1">
      <alignment horizontal="left" vertical="center" wrapText="1" readingOrder="1"/>
    </xf>
    <xf numFmtId="0" fontId="17" fillId="4" borderId="0" xfId="0" applyFont="1" applyFill="1" applyAlignment="1">
      <alignment horizontal="left" vertical="center" readingOrder="1"/>
    </xf>
    <xf numFmtId="0" fontId="14" fillId="4" borderId="0" xfId="0" applyFont="1" applyFill="1" applyAlignment="1">
      <alignment horizontal="left" vertical="center" readingOrder="1"/>
    </xf>
    <xf numFmtId="0" fontId="14" fillId="4" borderId="0" xfId="0" applyFont="1" applyFill="1" applyAlignment="1">
      <alignment vertical="center" wrapText="1" readingOrder="1"/>
    </xf>
    <xf numFmtId="0" fontId="14" fillId="4" borderId="0" xfId="0" applyFont="1" applyFill="1" applyAlignment="1">
      <alignment vertical="center" readingOrder="1"/>
    </xf>
    <xf numFmtId="0" fontId="14" fillId="14" borderId="0" xfId="0" applyFont="1" applyFill="1" applyAlignment="1">
      <alignment horizontal="left" vertical="top"/>
    </xf>
    <xf numFmtId="0" fontId="19" fillId="14" borderId="0" xfId="0" applyFont="1" applyFill="1"/>
    <xf numFmtId="0" fontId="20" fillId="2" borderId="0" xfId="0" applyFont="1" applyFill="1" applyAlignment="1">
      <alignment vertical="center"/>
    </xf>
    <xf numFmtId="0" fontId="25" fillId="13" borderId="10" xfId="9" applyFont="1" applyFill="1" applyBorder="1"/>
    <xf numFmtId="0" fontId="26" fillId="0" borderId="0" xfId="9" applyFont="1"/>
    <xf numFmtId="0" fontId="23" fillId="0" borderId="2" xfId="9" applyFont="1" applyBorder="1" applyAlignment="1">
      <alignment horizontal="right"/>
    </xf>
    <xf numFmtId="0" fontId="27" fillId="0" borderId="0" xfId="9" applyFont="1"/>
    <xf numFmtId="0" fontId="23" fillId="0" borderId="2" xfId="9" applyFont="1" applyBorder="1" applyAlignment="1">
      <alignment vertical="center" wrapText="1"/>
    </xf>
    <xf numFmtId="0" fontId="23" fillId="0" borderId="2" xfId="9" applyFont="1" applyBorder="1" applyAlignment="1">
      <alignment horizontal="right" wrapText="1"/>
    </xf>
    <xf numFmtId="0" fontId="26" fillId="0" borderId="3" xfId="9" applyFont="1" applyBorder="1" applyAlignment="1">
      <alignment horizontal="left" vertical="center"/>
    </xf>
    <xf numFmtId="0" fontId="28" fillId="0" borderId="0" xfId="9" applyFont="1"/>
    <xf numFmtId="4" fontId="25" fillId="0" borderId="39" xfId="9" applyNumberFormat="1" applyFont="1" applyBorder="1" applyAlignment="1">
      <alignment horizontal="right"/>
    </xf>
    <xf numFmtId="164" fontId="26" fillId="0" borderId="3" xfId="10" applyNumberFormat="1" applyFont="1" applyBorder="1" applyAlignment="1">
      <alignment horizontal="right" vertical="center"/>
    </xf>
    <xf numFmtId="164" fontId="26" fillId="0" borderId="3" xfId="10" applyNumberFormat="1" applyFont="1" applyBorder="1" applyAlignment="1">
      <alignment horizontal="right" vertical="center" wrapText="1"/>
    </xf>
    <xf numFmtId="164" fontId="25" fillId="0" borderId="39" xfId="10" applyNumberFormat="1" applyFont="1" applyBorder="1" applyAlignment="1">
      <alignment horizontal="right" vertical="center"/>
    </xf>
    <xf numFmtId="164" fontId="25" fillId="0" borderId="39" xfId="10" applyNumberFormat="1" applyFont="1" applyBorder="1" applyAlignment="1">
      <alignment horizontal="right" vertical="center" wrapText="1"/>
    </xf>
    <xf numFmtId="0" fontId="29" fillId="0" borderId="0" xfId="9" applyFont="1"/>
    <xf numFmtId="0" fontId="4" fillId="0" borderId="0" xfId="9" applyFont="1" applyAlignment="1">
      <alignment horizontal="left" vertical="center"/>
    </xf>
    <xf numFmtId="0" fontId="4" fillId="2" borderId="0" xfId="0" applyFont="1" applyFill="1"/>
    <xf numFmtId="0" fontId="4" fillId="14" borderId="0" xfId="0" applyFont="1" applyFill="1"/>
    <xf numFmtId="0" fontId="8" fillId="2" borderId="34" xfId="0" applyFont="1" applyFill="1" applyBorder="1"/>
    <xf numFmtId="165" fontId="26" fillId="0" borderId="3" xfId="9" applyNumberFormat="1" applyFont="1" applyBorder="1" applyAlignment="1">
      <alignment horizontal="right"/>
    </xf>
    <xf numFmtId="165" fontId="26" fillId="0" borderId="3" xfId="9" applyNumberFormat="1" applyFont="1" applyBorder="1" applyAlignment="1">
      <alignment horizontal="right" wrapText="1"/>
    </xf>
    <xf numFmtId="165" fontId="25" fillId="0" borderId="39" xfId="9" applyNumberFormat="1" applyFont="1" applyBorder="1" applyAlignment="1">
      <alignment horizontal="right"/>
    </xf>
    <xf numFmtId="165" fontId="25" fillId="0" borderId="39" xfId="9" applyNumberFormat="1" applyFont="1" applyBorder="1" applyAlignment="1">
      <alignment horizontal="right" wrapText="1"/>
    </xf>
    <xf numFmtId="0" fontId="4" fillId="0" borderId="0" xfId="9" applyFont="1" applyAlignment="1">
      <alignment vertical="center" wrapText="1"/>
    </xf>
    <xf numFmtId="0" fontId="27" fillId="0" borderId="0" xfId="9" applyFont="1" applyAlignment="1">
      <alignment vertical="center"/>
    </xf>
    <xf numFmtId="0" fontId="22" fillId="0" borderId="0" xfId="9" applyFont="1" applyAlignment="1">
      <alignment vertical="center"/>
    </xf>
    <xf numFmtId="0" fontId="31" fillId="18" borderId="0" xfId="1" applyFont="1" applyFill="1" applyBorder="1" applyAlignment="1">
      <alignment vertical="center"/>
    </xf>
    <xf numFmtId="0" fontId="32" fillId="18" borderId="0" xfId="1" applyFont="1" applyFill="1" applyBorder="1" applyAlignment="1">
      <alignment horizontal="center"/>
    </xf>
    <xf numFmtId="0" fontId="32" fillId="18" borderId="0" xfId="1" applyFont="1" applyFill="1" applyBorder="1"/>
    <xf numFmtId="0" fontId="30" fillId="18" borderId="0" xfId="1" applyFont="1" applyFill="1" applyBorder="1"/>
    <xf numFmtId="0" fontId="33" fillId="2" borderId="0" xfId="0" applyFont="1" applyFill="1" applyAlignment="1">
      <alignment horizontal="left" vertical="top"/>
    </xf>
    <xf numFmtId="0" fontId="34" fillId="18" borderId="0" xfId="1" applyFont="1" applyFill="1" applyBorder="1"/>
    <xf numFmtId="0" fontId="35" fillId="18" borderId="0" xfId="1" applyFont="1" applyFill="1" applyBorder="1" applyAlignment="1">
      <alignment vertical="center"/>
    </xf>
    <xf numFmtId="0" fontId="36" fillId="18" borderId="0" xfId="1" applyFont="1" applyFill="1" applyBorder="1"/>
    <xf numFmtId="0" fontId="37" fillId="2" borderId="0" xfId="0" applyFont="1" applyFill="1"/>
    <xf numFmtId="0" fontId="38" fillId="2" borderId="0" xfId="0" applyFont="1" applyFill="1"/>
    <xf numFmtId="0" fontId="39" fillId="2" borderId="0" xfId="0" applyFont="1" applyFill="1"/>
    <xf numFmtId="0" fontId="40" fillId="2" borderId="0" xfId="0" applyFont="1" applyFill="1"/>
    <xf numFmtId="0" fontId="36" fillId="2" borderId="0" xfId="1" applyFont="1" applyFill="1" applyBorder="1" applyAlignment="1">
      <alignment horizontal="left" vertical="center"/>
    </xf>
    <xf numFmtId="0" fontId="37" fillId="2" borderId="0" xfId="0" applyFont="1" applyFill="1" applyAlignment="1">
      <alignment vertical="center"/>
    </xf>
    <xf numFmtId="0" fontId="43" fillId="2" borderId="0" xfId="0" applyFont="1" applyFill="1" applyAlignment="1">
      <alignment vertical="center"/>
    </xf>
    <xf numFmtId="0" fontId="44" fillId="2" borderId="0" xfId="0" applyFont="1" applyFill="1"/>
    <xf numFmtId="0" fontId="45" fillId="2" borderId="0" xfId="0" applyFont="1" applyFill="1"/>
    <xf numFmtId="0" fontId="46" fillId="2" borderId="0" xfId="0" applyFont="1" applyFill="1"/>
    <xf numFmtId="0" fontId="47" fillId="0" borderId="2" xfId="3" applyFont="1" applyBorder="1" applyAlignment="1">
      <alignment horizontal="left" wrapText="1"/>
    </xf>
    <xf numFmtId="0" fontId="47" fillId="2" borderId="2" xfId="3" applyFont="1" applyFill="1" applyBorder="1" applyAlignment="1">
      <alignment vertical="center" wrapText="1"/>
    </xf>
    <xf numFmtId="0" fontId="48" fillId="2" borderId="0" xfId="3" applyFont="1" applyFill="1" applyAlignment="1">
      <alignment horizontal="left" vertical="center" wrapText="1"/>
    </xf>
    <xf numFmtId="0" fontId="50" fillId="2" borderId="0" xfId="0" applyFont="1" applyFill="1"/>
    <xf numFmtId="0" fontId="40" fillId="2" borderId="6" xfId="0" applyFont="1" applyFill="1" applyBorder="1"/>
    <xf numFmtId="0" fontId="51" fillId="2" borderId="10" xfId="3" applyFont="1" applyFill="1" applyBorder="1" applyAlignment="1">
      <alignment horizontal="right" wrapText="1"/>
    </xf>
    <xf numFmtId="0" fontId="51" fillId="2" borderId="10" xfId="0" applyFont="1" applyFill="1" applyBorder="1" applyAlignment="1">
      <alignment horizontal="right" wrapText="1"/>
    </xf>
    <xf numFmtId="0" fontId="47" fillId="2" borderId="10" xfId="3" applyFont="1" applyFill="1" applyBorder="1" applyAlignment="1">
      <alignment horizontal="left" wrapText="1"/>
    </xf>
    <xf numFmtId="0" fontId="40" fillId="2" borderId="9" xfId="0" applyFont="1" applyFill="1" applyBorder="1" applyAlignment="1">
      <alignment vertical="center"/>
    </xf>
    <xf numFmtId="0" fontId="40" fillId="2" borderId="0" xfId="0" applyFont="1" applyFill="1" applyAlignment="1">
      <alignment vertical="center"/>
    </xf>
    <xf numFmtId="0" fontId="56" fillId="2" borderId="0" xfId="0" applyFont="1" applyFill="1"/>
    <xf numFmtId="10" fontId="56" fillId="2" borderId="0" xfId="0" applyNumberFormat="1" applyFont="1" applyFill="1"/>
    <xf numFmtId="0" fontId="55" fillId="2" borderId="0" xfId="0" applyFont="1" applyFill="1" applyAlignment="1">
      <alignment horizontal="left"/>
    </xf>
    <xf numFmtId="0" fontId="54" fillId="2" borderId="0" xfId="0" applyFont="1" applyFill="1" applyAlignment="1">
      <alignment vertical="center"/>
    </xf>
    <xf numFmtId="0" fontId="51" fillId="0" borderId="2" xfId="3" applyFont="1" applyBorder="1" applyAlignment="1">
      <alignment wrapText="1"/>
    </xf>
    <xf numFmtId="0" fontId="58" fillId="2" borderId="6" xfId="3" applyFont="1" applyFill="1" applyBorder="1" applyAlignment="1">
      <alignment horizontal="right" wrapText="1"/>
    </xf>
    <xf numFmtId="0" fontId="47" fillId="2" borderId="10" xfId="3" applyFont="1" applyFill="1" applyBorder="1" applyAlignment="1">
      <alignment horizontal="right" wrapText="1"/>
    </xf>
    <xf numFmtId="0" fontId="61" fillId="2" borderId="3" xfId="3" applyFont="1" applyFill="1" applyBorder="1" applyAlignment="1">
      <alignment horizontal="left" vertical="center"/>
    </xf>
    <xf numFmtId="0" fontId="54" fillId="2" borderId="0" xfId="0" applyFont="1" applyFill="1" applyAlignment="1">
      <alignment horizontal="left" vertical="center"/>
    </xf>
    <xf numFmtId="0" fontId="61" fillId="2" borderId="0" xfId="0" applyFont="1" applyFill="1" applyAlignment="1">
      <alignment horizontal="left" vertical="center"/>
    </xf>
    <xf numFmtId="0" fontId="63" fillId="2" borderId="0" xfId="0" applyFont="1" applyFill="1" applyAlignment="1">
      <alignment vertical="center"/>
    </xf>
    <xf numFmtId="0" fontId="64" fillId="0" borderId="0" xfId="0" applyFont="1" applyAlignment="1">
      <alignment horizontal="left" vertical="center"/>
    </xf>
    <xf numFmtId="0" fontId="47" fillId="2" borderId="2" xfId="3" applyFont="1" applyFill="1" applyBorder="1" applyAlignment="1">
      <alignment horizontal="left" wrapText="1"/>
    </xf>
    <xf numFmtId="0" fontId="47" fillId="2" borderId="2" xfId="3" applyFont="1" applyFill="1" applyBorder="1" applyAlignment="1">
      <alignment horizontal="right" wrapText="1"/>
    </xf>
    <xf numFmtId="0" fontId="47" fillId="2" borderId="41" xfId="3" applyFont="1" applyFill="1" applyBorder="1" applyAlignment="1">
      <alignment horizontal="right" wrapText="1"/>
    </xf>
    <xf numFmtId="0" fontId="48" fillId="2" borderId="0" xfId="3" applyFont="1" applyFill="1" applyAlignment="1">
      <alignment horizontal="right" wrapText="1"/>
    </xf>
    <xf numFmtId="0" fontId="54" fillId="2" borderId="0" xfId="3" applyFont="1" applyFill="1" applyAlignment="1">
      <alignment horizontal="left" vertical="center" wrapText="1"/>
    </xf>
    <xf numFmtId="0" fontId="40" fillId="2" borderId="0" xfId="0" applyFont="1" applyFill="1" applyAlignment="1">
      <alignment wrapText="1"/>
    </xf>
    <xf numFmtId="0" fontId="47" fillId="0" borderId="2" xfId="3" applyFont="1" applyBorder="1" applyAlignment="1">
      <alignment horizontal="left" vertical="center" wrapText="1"/>
    </xf>
    <xf numFmtId="0" fontId="48" fillId="2" borderId="0" xfId="3" applyFont="1" applyFill="1" applyAlignment="1">
      <alignment vertical="center" wrapText="1"/>
    </xf>
    <xf numFmtId="0" fontId="61" fillId="2" borderId="21" xfId="3" applyFont="1" applyFill="1" applyBorder="1" applyAlignment="1">
      <alignment horizontal="left" vertical="center"/>
    </xf>
    <xf numFmtId="0" fontId="61" fillId="2" borderId="3" xfId="3" applyFont="1" applyFill="1" applyBorder="1" applyAlignment="1">
      <alignment horizontal="left" vertical="center" wrapText="1"/>
    </xf>
    <xf numFmtId="0" fontId="66" fillId="2" borderId="0" xfId="0" applyFont="1" applyFill="1" applyAlignment="1">
      <alignment wrapText="1"/>
    </xf>
    <xf numFmtId="0" fontId="53" fillId="0" borderId="0" xfId="0" applyFont="1" applyAlignment="1">
      <alignment vertical="center"/>
    </xf>
    <xf numFmtId="0" fontId="67" fillId="2" borderId="0" xfId="0" applyFont="1" applyFill="1"/>
    <xf numFmtId="0" fontId="68" fillId="2" borderId="0" xfId="0" applyFont="1" applyFill="1"/>
    <xf numFmtId="0" fontId="51" fillId="2" borderId="0" xfId="0" applyFont="1" applyFill="1" applyAlignment="1">
      <alignment horizontal="center" wrapText="1"/>
    </xf>
    <xf numFmtId="0" fontId="51" fillId="2" borderId="0" xfId="0" applyFont="1" applyFill="1" applyAlignment="1">
      <alignment wrapText="1"/>
    </xf>
    <xf numFmtId="0" fontId="48" fillId="2" borderId="0" xfId="0" applyFont="1" applyFill="1" applyAlignment="1">
      <alignment wrapText="1"/>
    </xf>
    <xf numFmtId="0" fontId="58" fillId="2" borderId="0" xfId="0" applyFont="1" applyFill="1" applyAlignment="1">
      <alignment horizontal="right" wrapText="1"/>
    </xf>
    <xf numFmtId="0" fontId="51" fillId="2" borderId="10" xfId="3" applyFont="1" applyFill="1" applyBorder="1" applyAlignment="1">
      <alignment horizontal="left" wrapText="1"/>
    </xf>
    <xf numFmtId="0" fontId="69" fillId="2" borderId="10" xfId="3" applyFont="1" applyFill="1" applyBorder="1" applyAlignment="1">
      <alignment vertical="center"/>
    </xf>
    <xf numFmtId="0" fontId="71" fillId="2" borderId="0" xfId="0" applyFont="1" applyFill="1"/>
    <xf numFmtId="0" fontId="60" fillId="2" borderId="0" xfId="0" applyFont="1" applyFill="1"/>
    <xf numFmtId="0" fontId="48" fillId="2" borderId="2" xfId="3" applyFont="1" applyFill="1" applyBorder="1" applyAlignment="1">
      <alignment vertical="center" wrapText="1"/>
    </xf>
    <xf numFmtId="3" fontId="61" fillId="2" borderId="21" xfId="3" applyNumberFormat="1" applyFont="1" applyFill="1" applyBorder="1" applyAlignment="1">
      <alignment vertical="center"/>
    </xf>
    <xf numFmtId="0" fontId="65" fillId="2" borderId="0" xfId="3" applyFont="1" applyFill="1" applyAlignment="1">
      <alignment horizontal="right" wrapText="1"/>
    </xf>
    <xf numFmtId="0" fontId="54" fillId="2" borderId="0" xfId="0" applyFont="1" applyFill="1" applyAlignment="1">
      <alignment wrapText="1" readingOrder="1"/>
    </xf>
    <xf numFmtId="0" fontId="73" fillId="2" borderId="0" xfId="0" applyFont="1" applyFill="1" applyAlignment="1">
      <alignment wrapText="1" readingOrder="1"/>
    </xf>
    <xf numFmtId="0" fontId="53" fillId="2" borderId="0" xfId="0" applyFont="1" applyFill="1"/>
    <xf numFmtId="0" fontId="53" fillId="0" borderId="0" xfId="0" applyFont="1"/>
    <xf numFmtId="0" fontId="61" fillId="2" borderId="21" xfId="3" applyFont="1" applyFill="1" applyBorder="1"/>
    <xf numFmtId="0" fontId="61" fillId="2" borderId="4" xfId="3" applyFont="1" applyFill="1" applyBorder="1"/>
    <xf numFmtId="0" fontId="48" fillId="2" borderId="2" xfId="3" applyFont="1" applyFill="1" applyBorder="1" applyAlignment="1">
      <alignment horizontal="left" wrapText="1"/>
    </xf>
    <xf numFmtId="0" fontId="47" fillId="2" borderId="10" xfId="3" applyFont="1" applyFill="1" applyBorder="1" applyAlignment="1">
      <alignment horizontal="left" vertical="center" wrapText="1"/>
    </xf>
    <xf numFmtId="0" fontId="74" fillId="0" borderId="0" xfId="0" applyFont="1"/>
    <xf numFmtId="0" fontId="47" fillId="13" borderId="2" xfId="0" applyFont="1" applyFill="1" applyBorder="1" applyAlignment="1">
      <alignment horizontal="right" wrapText="1"/>
    </xf>
    <xf numFmtId="0" fontId="66" fillId="2" borderId="0" xfId="0" applyFont="1" applyFill="1"/>
    <xf numFmtId="0" fontId="61" fillId="2" borderId="7" xfId="3" applyFont="1" applyFill="1" applyBorder="1" applyAlignment="1">
      <alignment horizontal="left" vertical="center" wrapText="1"/>
    </xf>
    <xf numFmtId="0" fontId="48" fillId="2" borderId="0" xfId="3" applyFont="1" applyFill="1" applyAlignment="1">
      <alignment horizontal="center" wrapText="1"/>
    </xf>
    <xf numFmtId="0" fontId="54" fillId="2" borderId="0" xfId="3" applyFont="1" applyFill="1"/>
    <xf numFmtId="0" fontId="63" fillId="0" borderId="0" xfId="0" applyFont="1"/>
    <xf numFmtId="0" fontId="47" fillId="2" borderId="6" xfId="3" applyFont="1" applyFill="1" applyBorder="1" applyAlignment="1">
      <alignment horizontal="left" wrapText="1"/>
    </xf>
    <xf numFmtId="0" fontId="47" fillId="2" borderId="6" xfId="3" applyFont="1" applyFill="1" applyBorder="1" applyAlignment="1">
      <alignment horizontal="right" wrapText="1"/>
    </xf>
    <xf numFmtId="0" fontId="61" fillId="2" borderId="7" xfId="3" applyFont="1" applyFill="1" applyBorder="1"/>
    <xf numFmtId="0" fontId="53" fillId="2" borderId="0" xfId="0" applyFont="1" applyFill="1" applyAlignment="1">
      <alignment vertical="center"/>
    </xf>
    <xf numFmtId="0" fontId="75" fillId="2" borderId="0" xfId="0" applyFont="1" applyFill="1" applyAlignment="1">
      <alignment vertical="center"/>
    </xf>
    <xf numFmtId="0" fontId="76" fillId="2" borderId="0" xfId="0" applyFont="1" applyFill="1" applyAlignment="1">
      <alignment vertical="center"/>
    </xf>
    <xf numFmtId="0" fontId="37" fillId="0" borderId="0" xfId="0" applyFont="1"/>
    <xf numFmtId="0" fontId="61" fillId="13" borderId="7" xfId="0" applyFont="1" applyFill="1" applyBorder="1" applyAlignment="1">
      <alignment horizontal="right" vertical="center"/>
    </xf>
    <xf numFmtId="0" fontId="47" fillId="2" borderId="2" xfId="3" applyFont="1" applyFill="1" applyBorder="1" applyAlignment="1">
      <alignment wrapText="1"/>
    </xf>
    <xf numFmtId="0" fontId="61" fillId="2" borderId="3" xfId="3" applyFont="1" applyFill="1" applyBorder="1" applyAlignment="1">
      <alignment horizontal="left" wrapText="1"/>
    </xf>
    <xf numFmtId="0" fontId="54" fillId="2" borderId="0" xfId="3" applyFont="1" applyFill="1" applyAlignment="1">
      <alignment horizontal="left" vertical="center"/>
    </xf>
    <xf numFmtId="0" fontId="61" fillId="2" borderId="21" xfId="3" applyFont="1" applyFill="1" applyBorder="1" applyAlignment="1">
      <alignment horizontal="left" vertical="center" wrapText="1"/>
    </xf>
    <xf numFmtId="0" fontId="73" fillId="2" borderId="0" xfId="3" applyFont="1" applyFill="1" applyAlignment="1">
      <alignment horizontal="left" wrapText="1"/>
    </xf>
    <xf numFmtId="0" fontId="47" fillId="13" borderId="2" xfId="0" applyFont="1" applyFill="1" applyBorder="1" applyAlignment="1">
      <alignment horizontal="left" wrapText="1"/>
    </xf>
    <xf numFmtId="0" fontId="63" fillId="13" borderId="0" xfId="0" applyFont="1" applyFill="1"/>
    <xf numFmtId="0" fontId="61" fillId="13" borderId="3" xfId="0" applyFont="1" applyFill="1" applyBorder="1" applyAlignment="1">
      <alignment horizontal="left" vertical="center" wrapText="1"/>
    </xf>
    <xf numFmtId="0" fontId="53" fillId="13" borderId="0" xfId="0" applyFont="1" applyFill="1" applyAlignment="1">
      <alignment horizontal="left" vertical="top" wrapText="1"/>
    </xf>
    <xf numFmtId="0" fontId="78" fillId="13" borderId="0" xfId="0" applyFont="1" applyFill="1" applyAlignment="1">
      <alignment horizontal="left" vertical="top" wrapText="1"/>
    </xf>
    <xf numFmtId="0" fontId="73" fillId="13" borderId="0" xfId="0" applyFont="1" applyFill="1" applyAlignment="1">
      <alignment horizontal="left" vertical="top"/>
    </xf>
    <xf numFmtId="0" fontId="79" fillId="2" borderId="0" xfId="0" applyFont="1" applyFill="1" applyAlignment="1">
      <alignment vertical="center"/>
    </xf>
    <xf numFmtId="0" fontId="61" fillId="0" borderId="21" xfId="3" applyFont="1" applyBorder="1" applyAlignment="1">
      <alignment horizontal="left" wrapText="1"/>
    </xf>
    <xf numFmtId="0" fontId="61" fillId="0" borderId="3" xfId="3" applyFont="1" applyBorder="1" applyAlignment="1">
      <alignment horizontal="left" wrapText="1"/>
    </xf>
    <xf numFmtId="164" fontId="40" fillId="2" borderId="0" xfId="5" applyNumberFormat="1" applyFont="1" applyFill="1"/>
    <xf numFmtId="0" fontId="66" fillId="2" borderId="0" xfId="3" applyFont="1" applyFill="1" applyAlignment="1">
      <alignment horizontal="left" vertical="top" wrapText="1"/>
    </xf>
    <xf numFmtId="0" fontId="61" fillId="2" borderId="21" xfId="3" applyFont="1" applyFill="1" applyBorder="1" applyAlignment="1">
      <alignment horizontal="left" wrapText="1"/>
    </xf>
    <xf numFmtId="0" fontId="73" fillId="2" borderId="0" xfId="3" applyFont="1" applyFill="1" applyAlignment="1">
      <alignment wrapText="1"/>
    </xf>
    <xf numFmtId="0" fontId="54" fillId="2" borderId="0" xfId="3" applyFont="1" applyFill="1" applyAlignment="1">
      <alignment horizontal="left" wrapText="1"/>
    </xf>
    <xf numFmtId="0" fontId="48" fillId="2" borderId="0" xfId="3" applyFont="1" applyFill="1" applyAlignment="1">
      <alignment wrapText="1"/>
    </xf>
    <xf numFmtId="0" fontId="66" fillId="2" borderId="0" xfId="3" applyFont="1" applyFill="1" applyAlignment="1">
      <alignment wrapText="1"/>
    </xf>
    <xf numFmtId="0" fontId="53" fillId="2" borderId="0" xfId="0" applyFont="1" applyFill="1" applyAlignment="1">
      <alignment horizontal="left" vertical="top" wrapText="1"/>
    </xf>
    <xf numFmtId="0" fontId="55" fillId="2" borderId="0" xfId="0" applyFont="1" applyFill="1" applyAlignment="1">
      <alignment horizontal="left" vertical="top" wrapText="1"/>
    </xf>
    <xf numFmtId="0" fontId="80" fillId="2" borderId="0" xfId="0" applyFont="1" applyFill="1"/>
    <xf numFmtId="0" fontId="47" fillId="2" borderId="2" xfId="3" applyFont="1" applyFill="1" applyBorder="1" applyAlignment="1">
      <alignment horizontal="left" vertical="center" wrapText="1"/>
    </xf>
    <xf numFmtId="0" fontId="82" fillId="2" borderId="0" xfId="0" applyFont="1" applyFill="1" applyAlignment="1">
      <alignment vertical="center"/>
    </xf>
    <xf numFmtId="0" fontId="66" fillId="2" borderId="0" xfId="0" applyFont="1" applyFill="1" applyAlignment="1">
      <alignment horizontal="left" vertical="center" wrapText="1"/>
    </xf>
    <xf numFmtId="0" fontId="61" fillId="2" borderId="4" xfId="3" applyFont="1" applyFill="1" applyBorder="1" applyAlignment="1">
      <alignment horizontal="left" vertical="center"/>
    </xf>
    <xf numFmtId="0" fontId="66" fillId="2" borderId="0" xfId="0" applyFont="1" applyFill="1" applyAlignment="1">
      <alignment horizontal="left" vertical="top" wrapText="1"/>
    </xf>
    <xf numFmtId="0" fontId="73" fillId="2" borderId="0" xfId="3" applyFont="1" applyFill="1" applyAlignment="1">
      <alignment vertical="top" wrapText="1"/>
    </xf>
    <xf numFmtId="0" fontId="54" fillId="2" borderId="0" xfId="0" applyFont="1" applyFill="1" applyAlignment="1">
      <alignment horizontal="left" vertical="top"/>
    </xf>
    <xf numFmtId="0" fontId="76" fillId="0" borderId="0" xfId="9" applyFont="1"/>
    <xf numFmtId="0" fontId="84" fillId="0" borderId="0" xfId="9" applyFont="1" applyAlignment="1">
      <alignment vertical="center"/>
    </xf>
    <xf numFmtId="0" fontId="85" fillId="0" borderId="0" xfId="9" applyFont="1" applyAlignment="1">
      <alignment vertical="center"/>
    </xf>
    <xf numFmtId="0" fontId="86" fillId="0" borderId="0" xfId="9" applyFont="1" applyAlignment="1">
      <alignment vertical="center"/>
    </xf>
    <xf numFmtId="0" fontId="76" fillId="0" borderId="0" xfId="9" applyFont="1" applyAlignment="1">
      <alignment vertical="center"/>
    </xf>
    <xf numFmtId="0" fontId="84" fillId="0" borderId="0" xfId="9" applyFont="1"/>
    <xf numFmtId="0" fontId="87" fillId="0" borderId="0" xfId="9" applyFont="1" applyAlignment="1">
      <alignment vertical="center" wrapText="1"/>
    </xf>
    <xf numFmtId="0" fontId="86" fillId="0" borderId="0" xfId="9" applyFont="1"/>
    <xf numFmtId="0" fontId="85" fillId="0" borderId="0" xfId="9" applyFont="1"/>
    <xf numFmtId="0" fontId="51" fillId="13" borderId="10" xfId="9" applyFont="1" applyFill="1" applyBorder="1"/>
    <xf numFmtId="0" fontId="51" fillId="13" borderId="5" xfId="9" applyFont="1" applyFill="1" applyBorder="1"/>
    <xf numFmtId="3" fontId="90" fillId="16" borderId="3" xfId="9" applyNumberFormat="1" applyFont="1" applyFill="1" applyBorder="1"/>
    <xf numFmtId="0" fontId="51" fillId="13" borderId="8" xfId="9" applyFont="1" applyFill="1" applyBorder="1"/>
    <xf numFmtId="0" fontId="61" fillId="13" borderId="3" xfId="9" applyFont="1" applyFill="1" applyBorder="1"/>
    <xf numFmtId="0" fontId="49" fillId="0" borderId="0" xfId="9" applyFont="1"/>
    <xf numFmtId="0" fontId="91" fillId="0" borderId="0" xfId="9" applyFont="1"/>
    <xf numFmtId="0" fontId="69" fillId="13" borderId="5" xfId="9" applyFont="1" applyFill="1" applyBorder="1"/>
    <xf numFmtId="0" fontId="51" fillId="0" borderId="3" xfId="9" applyFont="1" applyBorder="1"/>
    <xf numFmtId="3" fontId="61" fillId="0" borderId="7" xfId="9" applyNumberFormat="1" applyFont="1" applyBorder="1"/>
    <xf numFmtId="0" fontId="92" fillId="0" borderId="31" xfId="9" applyFont="1" applyBorder="1"/>
    <xf numFmtId="3" fontId="92" fillId="16" borderId="7" xfId="9" applyNumberFormat="1" applyFont="1" applyFill="1" applyBorder="1"/>
    <xf numFmtId="3" fontId="92" fillId="0" borderId="7" xfId="9" applyNumberFormat="1" applyFont="1" applyBorder="1"/>
    <xf numFmtId="0" fontId="93" fillId="13" borderId="3" xfId="9" applyFont="1" applyFill="1" applyBorder="1"/>
    <xf numFmtId="0" fontId="92" fillId="0" borderId="0" xfId="9" applyFont="1"/>
    <xf numFmtId="0" fontId="69" fillId="13" borderId="3" xfId="9" applyFont="1" applyFill="1" applyBorder="1"/>
    <xf numFmtId="0" fontId="54" fillId="0" borderId="0" xfId="9" applyFont="1" applyAlignment="1">
      <alignment wrapText="1"/>
    </xf>
    <xf numFmtId="0" fontId="53" fillId="17" borderId="0" xfId="0" applyFont="1" applyFill="1"/>
    <xf numFmtId="0" fontId="63" fillId="0" borderId="0" xfId="9" applyFont="1"/>
    <xf numFmtId="0" fontId="54" fillId="17" borderId="0" xfId="0" applyFont="1" applyFill="1"/>
    <xf numFmtId="0" fontId="95" fillId="0" borderId="0" xfId="9" applyFont="1"/>
    <xf numFmtId="0" fontId="69" fillId="0" borderId="10" xfId="9" applyFont="1" applyBorder="1"/>
    <xf numFmtId="0" fontId="69" fillId="0" borderId="0" xfId="9" applyFont="1"/>
    <xf numFmtId="0" fontId="90" fillId="13" borderId="3" xfId="9" applyFont="1" applyFill="1" applyBorder="1"/>
    <xf numFmtId="0" fontId="69" fillId="0" borderId="5" xfId="9" applyFont="1" applyBorder="1"/>
    <xf numFmtId="0" fontId="65" fillId="0" borderId="0" xfId="9" applyFont="1"/>
    <xf numFmtId="0" fontId="64" fillId="0" borderId="0" xfId="9" applyFont="1" applyAlignment="1">
      <alignment wrapText="1"/>
    </xf>
    <xf numFmtId="0" fontId="76" fillId="0" borderId="0" xfId="9" applyFont="1" applyAlignment="1">
      <alignment wrapText="1"/>
    </xf>
    <xf numFmtId="0" fontId="98" fillId="13" borderId="0" xfId="9" applyFont="1" applyFill="1"/>
    <xf numFmtId="0" fontId="99" fillId="13" borderId="0" xfId="9" applyFont="1" applyFill="1"/>
    <xf numFmtId="0" fontId="99" fillId="0" borderId="0" xfId="9" applyFont="1"/>
    <xf numFmtId="0" fontId="100" fillId="0" borderId="0" xfId="9" applyFont="1"/>
    <xf numFmtId="0" fontId="69" fillId="13" borderId="0" xfId="9" applyFont="1" applyFill="1"/>
    <xf numFmtId="0" fontId="60" fillId="0" borderId="0" xfId="9" applyFont="1"/>
    <xf numFmtId="0" fontId="60" fillId="0" borderId="0" xfId="9" applyFont="1" applyAlignment="1">
      <alignment vertical="center"/>
    </xf>
    <xf numFmtId="0" fontId="101" fillId="0" borderId="0" xfId="9" applyFont="1"/>
    <xf numFmtId="0" fontId="102" fillId="0" borderId="0" xfId="9" applyFont="1" applyAlignment="1">
      <alignment vertical="center" wrapText="1"/>
    </xf>
    <xf numFmtId="0" fontId="104" fillId="0" borderId="2" xfId="9" applyFont="1" applyBorder="1" applyAlignment="1">
      <alignment vertical="center" wrapText="1"/>
    </xf>
    <xf numFmtId="0" fontId="76" fillId="0" borderId="3" xfId="9" applyFont="1" applyBorder="1" applyAlignment="1">
      <alignment horizontal="center" vertical="center"/>
    </xf>
    <xf numFmtId="0" fontId="76" fillId="0" borderId="3" xfId="9" applyFont="1" applyBorder="1" applyAlignment="1">
      <alignment horizontal="center" vertical="center" wrapText="1"/>
    </xf>
    <xf numFmtId="0" fontId="76" fillId="0" borderId="2" xfId="9" applyFont="1" applyBorder="1" applyAlignment="1">
      <alignment horizontal="center" vertical="center" wrapText="1"/>
    </xf>
    <xf numFmtId="0" fontId="76" fillId="0" borderId="12" xfId="9" applyFont="1" applyBorder="1" applyAlignment="1">
      <alignment horizontal="center" vertical="center"/>
    </xf>
    <xf numFmtId="0" fontId="36" fillId="18" borderId="0" xfId="1" applyFont="1" applyFill="1" applyBorder="1" applyAlignment="1">
      <alignment horizontal="center"/>
    </xf>
    <xf numFmtId="0" fontId="107" fillId="3" borderId="0" xfId="0" applyFont="1" applyFill="1"/>
    <xf numFmtId="0" fontId="108" fillId="3" borderId="0" xfId="0" applyFont="1" applyFill="1"/>
    <xf numFmtId="0" fontId="41" fillId="3" borderId="0" xfId="0" applyFont="1" applyFill="1"/>
    <xf numFmtId="0" fontId="100" fillId="2" borderId="0" xfId="0" applyFont="1" applyFill="1"/>
    <xf numFmtId="0" fontId="36" fillId="18" borderId="0" xfId="1" applyFont="1" applyFill="1" applyBorder="1" applyAlignment="1"/>
    <xf numFmtId="0" fontId="34" fillId="18" borderId="0" xfId="1" applyFont="1" applyFill="1" applyBorder="1" applyAlignment="1"/>
    <xf numFmtId="0" fontId="109" fillId="3" borderId="0" xfId="0" applyFont="1" applyFill="1"/>
    <xf numFmtId="0" fontId="60" fillId="0" borderId="0" xfId="0" applyFont="1"/>
    <xf numFmtId="3" fontId="106" fillId="3" borderId="0" xfId="2" applyNumberFormat="1" applyFont="1" applyFill="1" applyAlignment="1">
      <alignment horizontal="left" vertical="center"/>
    </xf>
    <xf numFmtId="3" fontId="106" fillId="3" borderId="0" xfId="0" applyNumberFormat="1" applyFont="1" applyFill="1" applyAlignment="1">
      <alignment horizontal="left" vertical="center"/>
    </xf>
    <xf numFmtId="0" fontId="100" fillId="0" borderId="0" xfId="0" applyFont="1"/>
    <xf numFmtId="4" fontId="61" fillId="2" borderId="3" xfId="3" applyNumberFormat="1" applyFont="1" applyFill="1" applyBorder="1" applyAlignment="1">
      <alignment horizontal="right"/>
    </xf>
    <xf numFmtId="3" fontId="114" fillId="2" borderId="3" xfId="3" applyNumberFormat="1" applyFont="1" applyFill="1" applyBorder="1" applyAlignment="1">
      <alignment horizontal="right"/>
    </xf>
    <xf numFmtId="0" fontId="61" fillId="0" borderId="3" xfId="9" applyFont="1" applyBorder="1"/>
    <xf numFmtId="0" fontId="73" fillId="2" borderId="0" xfId="0" applyFont="1" applyFill="1" applyAlignment="1">
      <alignment wrapText="1"/>
    </xf>
    <xf numFmtId="0" fontId="73" fillId="2" borderId="0" xfId="0" applyFont="1" applyFill="1" applyAlignment="1">
      <alignment horizontal="left" wrapText="1"/>
    </xf>
    <xf numFmtId="4" fontId="69" fillId="19" borderId="3" xfId="9" applyNumberFormat="1" applyFont="1" applyFill="1" applyBorder="1" applyAlignment="1">
      <alignment horizontal="right"/>
    </xf>
    <xf numFmtId="0" fontId="95" fillId="13" borderId="0" xfId="0" applyFont="1" applyFill="1"/>
    <xf numFmtId="0" fontId="47" fillId="13" borderId="13" xfId="0" applyFont="1" applyFill="1" applyBorder="1" applyAlignment="1">
      <alignment wrapText="1"/>
    </xf>
    <xf numFmtId="0" fontId="47" fillId="13" borderId="0" xfId="0" applyFont="1" applyFill="1" applyAlignment="1">
      <alignment horizontal="center" wrapText="1"/>
    </xf>
    <xf numFmtId="0" fontId="51" fillId="13" borderId="13" xfId="0" applyFont="1" applyFill="1" applyBorder="1" applyAlignment="1">
      <alignment wrapText="1"/>
    </xf>
    <xf numFmtId="0" fontId="116" fillId="13" borderId="18" xfId="0" applyFont="1" applyFill="1" applyBorder="1" applyAlignment="1">
      <alignment horizontal="center"/>
    </xf>
    <xf numFmtId="0" fontId="116" fillId="13" borderId="3" xfId="0" applyFont="1" applyFill="1" applyBorder="1" applyAlignment="1">
      <alignment horizontal="center"/>
    </xf>
    <xf numFmtId="0" fontId="116" fillId="13" borderId="14" xfId="0" applyFont="1" applyFill="1" applyBorder="1" applyAlignment="1">
      <alignment horizontal="center"/>
    </xf>
    <xf numFmtId="0" fontId="116" fillId="13" borderId="0" xfId="0" applyFont="1" applyFill="1" applyAlignment="1">
      <alignment horizontal="center"/>
    </xf>
    <xf numFmtId="0" fontId="116" fillId="13" borderId="16" xfId="0" applyFont="1" applyFill="1" applyBorder="1" applyAlignment="1">
      <alignment horizontal="center"/>
    </xf>
    <xf numFmtId="0" fontId="116" fillId="13" borderId="13" xfId="0" applyFont="1" applyFill="1" applyBorder="1" applyAlignment="1">
      <alignment horizontal="center"/>
    </xf>
    <xf numFmtId="0" fontId="51" fillId="13" borderId="19" xfId="0" applyFont="1" applyFill="1" applyBorder="1" applyAlignment="1">
      <alignment wrapText="1"/>
    </xf>
    <xf numFmtId="0" fontId="116" fillId="13" borderId="20" xfId="0" applyFont="1" applyFill="1" applyBorder="1" applyAlignment="1">
      <alignment horizontal="center"/>
    </xf>
    <xf numFmtId="0" fontId="116" fillId="13" borderId="19" xfId="0" applyFont="1" applyFill="1" applyBorder="1" applyAlignment="1">
      <alignment horizontal="center"/>
    </xf>
    <xf numFmtId="0" fontId="53" fillId="13" borderId="0" xfId="0" applyFont="1" applyFill="1" applyAlignment="1">
      <alignment wrapText="1"/>
    </xf>
    <xf numFmtId="0" fontId="54" fillId="13" borderId="0" xfId="0" applyFont="1" applyFill="1" applyAlignment="1">
      <alignment wrapText="1"/>
    </xf>
    <xf numFmtId="0" fontId="45" fillId="13" borderId="0" xfId="0" applyFont="1" applyFill="1"/>
    <xf numFmtId="0" fontId="85" fillId="13" borderId="0" xfId="0" applyFont="1" applyFill="1"/>
    <xf numFmtId="0" fontId="47" fillId="13" borderId="2" xfId="0" applyFont="1" applyFill="1" applyBorder="1" applyAlignment="1">
      <alignment wrapText="1"/>
    </xf>
    <xf numFmtId="0" fontId="51" fillId="13" borderId="0" xfId="0" applyFont="1" applyFill="1" applyAlignment="1">
      <alignment wrapText="1"/>
    </xf>
    <xf numFmtId="3" fontId="69" fillId="19" borderId="3" xfId="0" applyNumberFormat="1" applyFont="1" applyFill="1" applyBorder="1"/>
    <xf numFmtId="3" fontId="61" fillId="13" borderId="3" xfId="0" applyNumberFormat="1" applyFont="1" applyFill="1" applyBorder="1"/>
    <xf numFmtId="0" fontId="95" fillId="2" borderId="0" xfId="0" applyFont="1" applyFill="1"/>
    <xf numFmtId="0" fontId="45" fillId="2" borderId="0" xfId="3" applyFont="1" applyFill="1" applyAlignment="1">
      <alignment horizontal="left" wrapText="1"/>
    </xf>
    <xf numFmtId="0" fontId="53" fillId="13" borderId="0" xfId="0" applyFont="1" applyFill="1" applyAlignment="1">
      <alignment horizontal="left" vertical="center" wrapText="1"/>
    </xf>
    <xf numFmtId="0" fontId="37" fillId="0" borderId="0" xfId="0" applyFont="1" applyAlignment="1">
      <alignment horizontal="left" vertical="top"/>
    </xf>
    <xf numFmtId="0" fontId="37" fillId="0" borderId="0" xfId="0" applyFont="1" applyAlignment="1">
      <alignment horizontal="left" vertical="top" wrapText="1"/>
    </xf>
    <xf numFmtId="0" fontId="119" fillId="0" borderId="0" xfId="0" applyFont="1" applyAlignment="1">
      <alignment horizontal="left" vertical="top"/>
    </xf>
    <xf numFmtId="0" fontId="47" fillId="19" borderId="41" xfId="3" applyFont="1" applyFill="1" applyBorder="1" applyAlignment="1">
      <alignment horizontal="right" wrapText="1"/>
    </xf>
    <xf numFmtId="0" fontId="47" fillId="19" borderId="2" xfId="3" applyFont="1" applyFill="1" applyBorder="1" applyAlignment="1">
      <alignment wrapText="1"/>
    </xf>
    <xf numFmtId="0" fontId="47" fillId="19" borderId="2" xfId="3" applyFont="1" applyFill="1" applyBorder="1" applyAlignment="1">
      <alignment horizontal="right" wrapText="1"/>
    </xf>
    <xf numFmtId="0" fontId="61" fillId="19" borderId="3" xfId="0" applyFont="1" applyFill="1" applyBorder="1" applyAlignment="1">
      <alignment vertical="center"/>
    </xf>
    <xf numFmtId="1" fontId="69" fillId="19" borderId="3" xfId="0" applyNumberFormat="1" applyFont="1" applyFill="1" applyBorder="1"/>
    <xf numFmtId="1" fontId="61" fillId="13" borderId="3" xfId="0" applyNumberFormat="1" applyFont="1" applyFill="1" applyBorder="1"/>
    <xf numFmtId="0" fontId="51" fillId="19" borderId="10" xfId="3" applyFont="1" applyFill="1" applyBorder="1" applyAlignment="1">
      <alignment horizontal="right" wrapText="1"/>
    </xf>
    <xf numFmtId="0" fontId="47" fillId="19" borderId="6" xfId="3" applyFont="1" applyFill="1" applyBorder="1" applyAlignment="1">
      <alignment horizontal="right" wrapText="1"/>
    </xf>
    <xf numFmtId="0" fontId="47" fillId="19" borderId="2" xfId="0" applyFont="1" applyFill="1" applyBorder="1" applyAlignment="1">
      <alignment horizontal="right" wrapText="1"/>
    </xf>
    <xf numFmtId="0" fontId="69" fillId="19" borderId="7" xfId="0" applyFont="1" applyFill="1" applyBorder="1" applyAlignment="1">
      <alignment horizontal="right" vertical="center"/>
    </xf>
    <xf numFmtId="0" fontId="47" fillId="19" borderId="10" xfId="3" applyFont="1" applyFill="1" applyBorder="1" applyAlignment="1">
      <alignment horizontal="right" wrapText="1"/>
    </xf>
    <xf numFmtId="0" fontId="47" fillId="19" borderId="2" xfId="3" applyFont="1" applyFill="1" applyBorder="1" applyAlignment="1">
      <alignment vertical="center" wrapText="1"/>
    </xf>
    <xf numFmtId="0" fontId="47" fillId="19" borderId="2" xfId="0" applyFont="1" applyFill="1" applyBorder="1" applyAlignment="1">
      <alignment wrapText="1"/>
    </xf>
    <xf numFmtId="0" fontId="47" fillId="13" borderId="2" xfId="0" applyFont="1" applyFill="1" applyBorder="1"/>
    <xf numFmtId="0" fontId="47" fillId="19" borderId="2" xfId="0" applyFont="1" applyFill="1" applyBorder="1"/>
    <xf numFmtId="0" fontId="36" fillId="2" borderId="0" xfId="1" applyFont="1" applyFill="1" applyBorder="1" applyAlignment="1">
      <alignment horizontal="left"/>
    </xf>
    <xf numFmtId="0" fontId="66" fillId="2" borderId="0" xfId="3" applyFont="1" applyFill="1" applyAlignment="1">
      <alignment horizontal="left" wrapText="1"/>
    </xf>
    <xf numFmtId="0" fontId="47" fillId="2" borderId="2" xfId="3" applyFont="1" applyFill="1" applyBorder="1" applyAlignment="1">
      <alignment horizontal="right" vertical="center" wrapText="1"/>
    </xf>
    <xf numFmtId="0" fontId="48" fillId="2" borderId="0" xfId="3" applyFont="1" applyFill="1" applyAlignment="1">
      <alignment horizontal="right" vertical="center" wrapText="1"/>
    </xf>
    <xf numFmtId="0" fontId="51" fillId="2" borderId="6" xfId="3" applyFont="1" applyFill="1" applyBorder="1" applyAlignment="1">
      <alignment horizontal="left" vertical="center" wrapText="1"/>
    </xf>
    <xf numFmtId="10" fontId="40" fillId="2" borderId="0" xfId="0" applyNumberFormat="1" applyFont="1" applyFill="1"/>
    <xf numFmtId="0" fontId="61" fillId="2" borderId="11" xfId="3" applyFont="1" applyFill="1" applyBorder="1" applyAlignment="1">
      <alignment horizontal="left" vertical="center" wrapText="1"/>
    </xf>
    <xf numFmtId="0" fontId="61" fillId="0" borderId="4" xfId="3" applyFont="1" applyBorder="1" applyAlignment="1">
      <alignment horizontal="left" vertical="center" wrapText="1"/>
    </xf>
    <xf numFmtId="0" fontId="61" fillId="2" borderId="4" xfId="3" applyFont="1" applyFill="1" applyBorder="1" applyAlignment="1">
      <alignment horizontal="left" vertical="center" wrapText="1"/>
    </xf>
    <xf numFmtId="3" fontId="61" fillId="2" borderId="4" xfId="3" applyNumberFormat="1" applyFont="1" applyFill="1" applyBorder="1" applyAlignment="1">
      <alignment horizontal="right" wrapText="1"/>
    </xf>
    <xf numFmtId="0" fontId="53" fillId="2" borderId="0" xfId="0" applyFont="1" applyFill="1" applyAlignment="1">
      <alignment vertical="top"/>
    </xf>
    <xf numFmtId="0" fontId="54" fillId="2" borderId="0" xfId="0" applyFont="1" applyFill="1" applyAlignment="1">
      <alignment vertical="top"/>
    </xf>
    <xf numFmtId="0" fontId="55" fillId="2" borderId="0" xfId="0" applyFont="1" applyFill="1" applyAlignment="1">
      <alignment wrapText="1"/>
    </xf>
    <xf numFmtId="0" fontId="40" fillId="2" borderId="0" xfId="0" applyFont="1" applyFill="1" applyAlignment="1">
      <alignment horizontal="left" wrapText="1"/>
    </xf>
    <xf numFmtId="1" fontId="40" fillId="2" borderId="0" xfId="0" applyNumberFormat="1" applyFont="1" applyFill="1" applyAlignment="1">
      <alignment horizontal="right"/>
    </xf>
    <xf numFmtId="0" fontId="65" fillId="2" borderId="0" xfId="3" applyFont="1" applyFill="1" applyAlignment="1">
      <alignment horizontal="left" wrapText="1"/>
    </xf>
    <xf numFmtId="3" fontId="40" fillId="2" borderId="0" xfId="0" applyNumberFormat="1" applyFont="1" applyFill="1"/>
    <xf numFmtId="0" fontId="65" fillId="2" borderId="0" xfId="3" applyFont="1" applyFill="1" applyAlignment="1">
      <alignment horizontal="left" vertical="center" wrapText="1"/>
    </xf>
    <xf numFmtId="0" fontId="47" fillId="19" borderId="2" xfId="3" applyFont="1" applyFill="1" applyBorder="1" applyAlignment="1">
      <alignment horizontal="right" vertical="center" wrapText="1"/>
    </xf>
    <xf numFmtId="0" fontId="69" fillId="19" borderId="3" xfId="0" applyFont="1" applyFill="1" applyBorder="1" applyAlignment="1">
      <alignment wrapText="1"/>
    </xf>
    <xf numFmtId="0" fontId="47" fillId="2" borderId="0" xfId="3" applyFont="1" applyFill="1" applyAlignment="1">
      <alignment horizontal="left" vertical="center" wrapText="1"/>
    </xf>
    <xf numFmtId="0" fontId="47" fillId="2" borderId="0" xfId="3" applyFont="1" applyFill="1" applyAlignment="1">
      <alignment horizontal="right" wrapText="1"/>
    </xf>
    <xf numFmtId="0" fontId="47" fillId="2" borderId="0" xfId="3" applyFont="1" applyFill="1" applyAlignment="1">
      <alignment vertical="center" wrapText="1"/>
    </xf>
    <xf numFmtId="3" fontId="61" fillId="2" borderId="11" xfId="3" applyNumberFormat="1" applyFont="1" applyFill="1" applyBorder="1" applyAlignment="1">
      <alignment vertical="center" wrapText="1"/>
    </xf>
    <xf numFmtId="0" fontId="47" fillId="19" borderId="0" xfId="3" applyFont="1" applyFill="1" applyAlignment="1">
      <alignment horizontal="right" wrapText="1"/>
    </xf>
    <xf numFmtId="0" fontId="47" fillId="19" borderId="0" xfId="3" applyFont="1" applyFill="1" applyAlignment="1">
      <alignment vertical="center" wrapText="1"/>
    </xf>
    <xf numFmtId="3" fontId="61" fillId="19" borderId="11" xfId="3" applyNumberFormat="1" applyFont="1" applyFill="1" applyBorder="1" applyAlignment="1">
      <alignment vertical="center" wrapText="1"/>
    </xf>
    <xf numFmtId="0" fontId="120" fillId="2" borderId="0" xfId="1" applyFont="1" applyFill="1" applyBorder="1" applyAlignment="1">
      <alignment horizontal="left"/>
    </xf>
    <xf numFmtId="0" fontId="106" fillId="4" borderId="13" xfId="0" applyFont="1" applyFill="1" applyBorder="1" applyAlignment="1">
      <alignment horizontal="left" vertical="center" wrapText="1"/>
    </xf>
    <xf numFmtId="0" fontId="106" fillId="4" borderId="13" xfId="0" applyFont="1" applyFill="1" applyBorder="1" applyAlignment="1">
      <alignment vertical="center" wrapText="1"/>
    </xf>
    <xf numFmtId="0" fontId="106" fillId="4" borderId="13" xfId="0" applyFont="1" applyFill="1" applyBorder="1" applyAlignment="1">
      <alignment horizontal="center" vertical="center"/>
    </xf>
    <xf numFmtId="0" fontId="47" fillId="2" borderId="0" xfId="0" applyFont="1" applyFill="1" applyAlignment="1">
      <alignment horizontal="left" vertical="center" wrapText="1"/>
    </xf>
    <xf numFmtId="0" fontId="122" fillId="2" borderId="0" xfId="2" applyFont="1" applyFill="1" applyBorder="1" applyAlignment="1">
      <alignment wrapText="1"/>
    </xf>
    <xf numFmtId="0" fontId="121" fillId="2" borderId="0" xfId="2" applyFont="1" applyFill="1" applyBorder="1" applyAlignment="1">
      <alignment wrapText="1"/>
    </xf>
    <xf numFmtId="0" fontId="47" fillId="2" borderId="36" xfId="0" applyFont="1" applyFill="1" applyBorder="1" applyAlignment="1">
      <alignment horizontal="left" vertical="center" wrapText="1"/>
    </xf>
    <xf numFmtId="0" fontId="121" fillId="2" borderId="36" xfId="2" applyFont="1" applyFill="1" applyBorder="1" applyAlignment="1">
      <alignment wrapText="1"/>
    </xf>
    <xf numFmtId="0" fontId="122" fillId="2" borderId="37" xfId="2" applyFont="1" applyFill="1" applyBorder="1" applyAlignment="1">
      <alignment wrapText="1"/>
    </xf>
    <xf numFmtId="0" fontId="121" fillId="2" borderId="0" xfId="2" applyFont="1" applyFill="1"/>
    <xf numFmtId="0" fontId="122" fillId="2" borderId="0" xfId="2" applyFont="1" applyFill="1"/>
    <xf numFmtId="0" fontId="122" fillId="2" borderId="36" xfId="2" applyFont="1" applyFill="1" applyBorder="1" applyAlignment="1">
      <alignment vertical="top" wrapText="1"/>
    </xf>
    <xf numFmtId="0" fontId="37" fillId="2" borderId="0" xfId="0" applyFont="1" applyFill="1" applyAlignment="1">
      <alignment vertical="top"/>
    </xf>
    <xf numFmtId="0" fontId="116" fillId="2" borderId="0" xfId="0" applyFont="1" applyFill="1"/>
    <xf numFmtId="0" fontId="122" fillId="2" borderId="36" xfId="2" applyFont="1" applyFill="1" applyBorder="1" applyAlignment="1">
      <alignment wrapText="1"/>
    </xf>
    <xf numFmtId="0" fontId="122" fillId="2" borderId="0" xfId="2" applyFont="1" applyFill="1" applyBorder="1" applyAlignment="1">
      <alignment vertical="top" wrapText="1"/>
    </xf>
    <xf numFmtId="0" fontId="121" fillId="2" borderId="0" xfId="2" applyFont="1" applyFill="1" applyBorder="1" applyAlignment="1">
      <alignment vertical="top" wrapText="1"/>
    </xf>
    <xf numFmtId="0" fontId="121" fillId="2" borderId="0" xfId="2" applyFont="1" applyFill="1" applyAlignment="1">
      <alignment horizontal="left" vertical="top" wrapText="1"/>
    </xf>
    <xf numFmtId="0" fontId="122" fillId="2" borderId="0" xfId="2" applyFont="1" applyFill="1" applyAlignment="1">
      <alignment horizontal="left" vertical="top" wrapText="1"/>
    </xf>
    <xf numFmtId="0" fontId="108" fillId="2" borderId="0" xfId="0" applyFont="1" applyFill="1"/>
    <xf numFmtId="49" fontId="45" fillId="2" borderId="0" xfId="0" applyNumberFormat="1" applyFont="1" applyFill="1" applyProtection="1">
      <protection locked="0"/>
    </xf>
    <xf numFmtId="49" fontId="37" fillId="2" borderId="0" xfId="0" applyNumberFormat="1" applyFont="1" applyFill="1" applyAlignment="1" applyProtection="1">
      <alignment vertical="top"/>
      <protection locked="0"/>
    </xf>
    <xf numFmtId="0" fontId="51" fillId="2" borderId="13" xfId="0" applyFont="1" applyFill="1" applyBorder="1" applyAlignment="1">
      <alignment wrapText="1"/>
    </xf>
    <xf numFmtId="0" fontId="45" fillId="2" borderId="13" xfId="0" applyFont="1" applyFill="1" applyBorder="1" applyAlignment="1">
      <alignment vertical="center"/>
    </xf>
    <xf numFmtId="0" fontId="106" fillId="4" borderId="28" xfId="0" applyFont="1" applyFill="1" applyBorder="1" applyAlignment="1">
      <alignment vertical="center"/>
    </xf>
    <xf numFmtId="0" fontId="106" fillId="4" borderId="28" xfId="0" applyFont="1" applyFill="1" applyBorder="1" applyAlignment="1">
      <alignment horizontal="left" vertical="center" wrapText="1"/>
    </xf>
    <xf numFmtId="0" fontId="61" fillId="2" borderId="29" xfId="0" applyFont="1" applyFill="1" applyBorder="1" applyAlignment="1">
      <alignment horizontal="left" vertical="top" wrapText="1"/>
    </xf>
    <xf numFmtId="0" fontId="61" fillId="0" borderId="29" xfId="0" applyFont="1" applyBorder="1" applyAlignment="1">
      <alignment horizontal="left" vertical="top" wrapText="1"/>
    </xf>
    <xf numFmtId="0" fontId="116" fillId="2" borderId="29" xfId="0" applyFont="1" applyFill="1" applyBorder="1" applyAlignment="1">
      <alignment horizontal="left" vertical="top" wrapText="1"/>
    </xf>
    <xf numFmtId="0" fontId="61" fillId="2" borderId="29" xfId="0" applyFont="1" applyFill="1" applyBorder="1" applyAlignment="1">
      <alignment vertical="top" wrapText="1"/>
    </xf>
    <xf numFmtId="0" fontId="116" fillId="0" borderId="29" xfId="0" applyFont="1" applyBorder="1" applyAlignment="1">
      <alignment vertical="top" wrapText="1"/>
    </xf>
    <xf numFmtId="0" fontId="116" fillId="2" borderId="29" xfId="0" applyFont="1" applyFill="1" applyBorder="1" applyAlignment="1">
      <alignment vertical="top" wrapText="1"/>
    </xf>
    <xf numFmtId="0" fontId="61" fillId="0" borderId="29" xfId="0" applyFont="1" applyBorder="1" applyAlignment="1">
      <alignment vertical="top" wrapText="1"/>
    </xf>
    <xf numFmtId="0" fontId="116" fillId="2" borderId="0" xfId="0" applyFont="1" applyFill="1" applyAlignment="1">
      <alignment vertical="top" wrapText="1"/>
    </xf>
    <xf numFmtId="0" fontId="108" fillId="2" borderId="0" xfId="0" applyFont="1" applyFill="1" applyAlignment="1">
      <alignment vertical="top"/>
    </xf>
    <xf numFmtId="0" fontId="116" fillId="2" borderId="28" xfId="0" applyFont="1" applyFill="1" applyBorder="1" applyAlignment="1">
      <alignment vertical="top" wrapText="1"/>
    </xf>
    <xf numFmtId="0" fontId="61" fillId="2" borderId="29" xfId="0" applyFont="1" applyFill="1" applyBorder="1" applyAlignment="1">
      <alignment vertical="top"/>
    </xf>
    <xf numFmtId="0" fontId="61" fillId="0" borderId="0" xfId="0" applyFont="1" applyAlignment="1">
      <alignment wrapText="1"/>
    </xf>
    <xf numFmtId="0" fontId="124" fillId="2" borderId="29" xfId="0" applyFont="1" applyFill="1" applyBorder="1" applyAlignment="1">
      <alignment vertical="top" wrapText="1"/>
    </xf>
    <xf numFmtId="0" fontId="116" fillId="2" borderId="29" xfId="0" applyFont="1" applyFill="1" applyBorder="1" applyAlignment="1">
      <alignment vertical="top"/>
    </xf>
    <xf numFmtId="0" fontId="116" fillId="2" borderId="30" xfId="0" applyFont="1" applyFill="1" applyBorder="1" applyAlignment="1">
      <alignment vertical="top" wrapText="1"/>
    </xf>
    <xf numFmtId="0" fontId="125" fillId="2" borderId="29" xfId="2" applyFont="1" applyFill="1" applyBorder="1" applyAlignment="1">
      <alignment vertical="top" wrapText="1"/>
    </xf>
    <xf numFmtId="0" fontId="61" fillId="2" borderId="31" xfId="0" applyFont="1" applyFill="1" applyBorder="1" applyAlignment="1">
      <alignment horizontal="left" vertical="top" wrapText="1"/>
    </xf>
    <xf numFmtId="0" fontId="61" fillId="2" borderId="0" xfId="0" applyFont="1" applyFill="1" applyAlignment="1">
      <alignment vertical="top" wrapText="1"/>
    </xf>
    <xf numFmtId="0" fontId="61" fillId="2" borderId="0" xfId="0" applyFont="1" applyFill="1" applyAlignment="1">
      <alignment vertical="top"/>
    </xf>
    <xf numFmtId="0" fontId="116" fillId="2" borderId="0" xfId="0" applyFont="1" applyFill="1" applyAlignment="1">
      <alignment vertical="top"/>
    </xf>
    <xf numFmtId="0" fontId="115" fillId="2" borderId="0" xfId="0" applyFont="1" applyFill="1" applyAlignment="1">
      <alignment vertical="top"/>
    </xf>
    <xf numFmtId="0" fontId="76" fillId="2" borderId="0" xfId="0" applyFont="1" applyFill="1" applyAlignment="1">
      <alignment vertical="top"/>
    </xf>
    <xf numFmtId="0" fontId="126" fillId="0" borderId="0" xfId="0" applyFont="1" applyAlignment="1">
      <alignment horizontal="left" vertical="top"/>
    </xf>
    <xf numFmtId="0" fontId="126" fillId="0" borderId="0" xfId="0" applyFont="1" applyAlignment="1">
      <alignment horizontal="left"/>
    </xf>
    <xf numFmtId="0" fontId="37" fillId="0" borderId="0" xfId="0" applyFont="1" applyAlignment="1">
      <alignment horizontal="left"/>
    </xf>
    <xf numFmtId="0" fontId="40" fillId="0" borderId="0" xfId="0" applyFont="1" applyAlignment="1">
      <alignment horizontal="left" vertical="top"/>
    </xf>
    <xf numFmtId="0" fontId="40" fillId="0" borderId="0" xfId="0" applyFont="1" applyAlignment="1">
      <alignment horizontal="left" vertical="top" wrapText="1"/>
    </xf>
    <xf numFmtId="0" fontId="51" fillId="0" borderId="13" xfId="3" applyFont="1" applyBorder="1" applyAlignment="1">
      <alignment horizontal="left" wrapText="1"/>
    </xf>
    <xf numFmtId="0" fontId="127" fillId="0" borderId="0" xfId="3" applyFont="1" applyAlignment="1">
      <alignment horizontal="left" vertical="top" wrapText="1"/>
    </xf>
    <xf numFmtId="0" fontId="127" fillId="0" borderId="30" xfId="3" applyFont="1" applyBorder="1" applyAlignment="1">
      <alignment horizontal="left" vertical="top" wrapText="1"/>
    </xf>
    <xf numFmtId="0" fontId="127" fillId="0" borderId="0" xfId="2" applyFont="1" applyAlignment="1">
      <alignment horizontal="left" vertical="top"/>
    </xf>
    <xf numFmtId="0" fontId="119" fillId="0" borderId="0" xfId="0" applyFont="1" applyAlignment="1">
      <alignment vertical="top" wrapText="1"/>
    </xf>
    <xf numFmtId="0" fontId="128" fillId="0" borderId="30" xfId="3" applyFont="1" applyBorder="1" applyAlignment="1">
      <alignment horizontal="left" vertical="top" wrapText="1"/>
    </xf>
    <xf numFmtId="0" fontId="119" fillId="0" borderId="4" xfId="0" applyFont="1" applyBorder="1" applyAlignment="1">
      <alignment horizontal="left" vertical="top"/>
    </xf>
    <xf numFmtId="0" fontId="119" fillId="0" borderId="28" xfId="0" applyFont="1" applyBorder="1" applyAlignment="1">
      <alignment horizontal="left" vertical="top"/>
    </xf>
    <xf numFmtId="0" fontId="128" fillId="0" borderId="0" xfId="2" applyFont="1" applyAlignment="1">
      <alignment horizontal="left" vertical="top" wrapText="1"/>
    </xf>
    <xf numFmtId="0" fontId="127" fillId="0" borderId="0" xfId="2" applyFont="1" applyAlignment="1">
      <alignment horizontal="left" vertical="top" wrapText="1"/>
    </xf>
    <xf numFmtId="0" fontId="128" fillId="2" borderId="0" xfId="2" applyFont="1" applyFill="1" applyAlignment="1">
      <alignment horizontal="left" vertical="top" wrapText="1"/>
    </xf>
    <xf numFmtId="0" fontId="61" fillId="0" borderId="0" xfId="3" applyFont="1" applyAlignment="1">
      <alignment horizontal="left" vertical="top" wrapText="1"/>
    </xf>
    <xf numFmtId="0" fontId="108" fillId="0" borderId="0" xfId="0" applyFont="1" applyAlignment="1">
      <alignment horizontal="left" vertical="top"/>
    </xf>
    <xf numFmtId="0" fontId="127" fillId="2" borderId="0" xfId="3" applyFont="1" applyFill="1" applyAlignment="1">
      <alignment horizontal="left" vertical="top" wrapText="1"/>
    </xf>
    <xf numFmtId="0" fontId="105" fillId="0" borderId="0" xfId="0" applyFont="1"/>
    <xf numFmtId="0" fontId="105" fillId="0" borderId="0" xfId="0" applyFont="1" applyAlignment="1">
      <alignment horizontal="left" vertical="top"/>
    </xf>
    <xf numFmtId="0" fontId="95" fillId="0" borderId="0" xfId="0" applyFont="1" applyAlignment="1">
      <alignment horizontal="left" vertical="top" wrapText="1"/>
    </xf>
    <xf numFmtId="0" fontId="106" fillId="9" borderId="0" xfId="0" applyFont="1" applyFill="1" applyAlignment="1">
      <alignment horizontal="left" wrapText="1"/>
    </xf>
    <xf numFmtId="0" fontId="129" fillId="0" borderId="33" xfId="0" applyFont="1" applyBorder="1" applyAlignment="1">
      <alignment horizontal="left" vertical="top" wrapText="1"/>
    </xf>
    <xf numFmtId="0" fontId="95" fillId="0" borderId="33" xfId="0" applyFont="1" applyBorder="1" applyAlignment="1">
      <alignment horizontal="left" vertical="top" wrapText="1"/>
    </xf>
    <xf numFmtId="0" fontId="43" fillId="0" borderId="0" xfId="0" applyFont="1" applyAlignment="1">
      <alignment vertical="center"/>
    </xf>
    <xf numFmtId="0" fontId="79" fillId="0" borderId="0" xfId="0" applyFont="1" applyAlignment="1">
      <alignment vertical="center"/>
    </xf>
    <xf numFmtId="3" fontId="61" fillId="13" borderId="4" xfId="0" applyNumberFormat="1" applyFont="1" applyFill="1" applyBorder="1" applyAlignment="1">
      <alignment horizontal="left" wrapText="1"/>
    </xf>
    <xf numFmtId="0" fontId="69" fillId="2" borderId="3" xfId="3" applyFont="1" applyFill="1" applyBorder="1" applyAlignment="1">
      <alignment horizontal="left" wrapText="1"/>
    </xf>
    <xf numFmtId="3" fontId="61" fillId="13" borderId="4" xfId="0" applyNumberFormat="1" applyFont="1" applyFill="1" applyBorder="1"/>
    <xf numFmtId="0" fontId="106" fillId="4" borderId="0" xfId="3" applyFont="1" applyFill="1" applyAlignment="1">
      <alignment horizontal="left" wrapText="1"/>
    </xf>
    <xf numFmtId="0" fontId="95" fillId="2" borderId="33" xfId="0" applyFont="1" applyFill="1" applyBorder="1" applyAlignment="1">
      <alignment horizontal="left" vertical="top" wrapText="1"/>
    </xf>
    <xf numFmtId="0" fontId="61" fillId="0" borderId="31" xfId="0" applyFont="1" applyBorder="1" applyAlignment="1">
      <alignment horizontal="left" vertical="top" wrapText="1"/>
    </xf>
    <xf numFmtId="0" fontId="47" fillId="2" borderId="0" xfId="3" applyFont="1" applyFill="1" applyAlignment="1">
      <alignment horizontal="left" wrapText="1"/>
    </xf>
    <xf numFmtId="0" fontId="61" fillId="2" borderId="30" xfId="0" applyFont="1" applyFill="1" applyBorder="1" applyAlignment="1">
      <alignment vertical="top" wrapText="1"/>
    </xf>
    <xf numFmtId="0" fontId="100" fillId="4" borderId="0" xfId="0" applyFont="1" applyFill="1"/>
    <xf numFmtId="0" fontId="136" fillId="4" borderId="0" xfId="0" applyFont="1" applyFill="1" applyAlignment="1">
      <alignment horizontal="left"/>
    </xf>
    <xf numFmtId="0" fontId="137" fillId="4" borderId="0" xfId="0" applyFont="1" applyFill="1"/>
    <xf numFmtId="0" fontId="136" fillId="4" borderId="0" xfId="0" applyFont="1" applyFill="1" applyAlignment="1">
      <alignment horizontal="left" vertical="center"/>
    </xf>
    <xf numFmtId="0" fontId="136" fillId="4" borderId="0" xfId="0" applyFont="1" applyFill="1" applyAlignment="1">
      <alignment vertical="center"/>
    </xf>
    <xf numFmtId="3" fontId="25" fillId="19" borderId="4" xfId="3" applyNumberFormat="1" applyFont="1" applyFill="1" applyBorder="1" applyAlignment="1">
      <alignment horizontal="right"/>
    </xf>
    <xf numFmtId="3" fontId="26" fillId="2" borderId="4" xfId="3" applyNumberFormat="1" applyFont="1" applyFill="1" applyBorder="1" applyAlignment="1">
      <alignment horizontal="right"/>
    </xf>
    <xf numFmtId="0" fontId="26" fillId="0" borderId="31" xfId="0" applyFont="1" applyBorder="1" applyAlignment="1">
      <alignment horizontal="left" vertical="top" wrapText="1"/>
    </xf>
    <xf numFmtId="0" fontId="90" fillId="0" borderId="3" xfId="9" quotePrefix="1" applyFont="1" applyBorder="1" applyAlignment="1">
      <alignment horizontal="right"/>
    </xf>
    <xf numFmtId="0" fontId="90" fillId="13" borderId="3" xfId="9" quotePrefix="1" applyFont="1" applyFill="1" applyBorder="1" applyAlignment="1">
      <alignment horizontal="right"/>
    </xf>
    <xf numFmtId="0" fontId="139" fillId="4" borderId="0" xfId="0" applyFont="1" applyFill="1" applyAlignment="1">
      <alignment horizontal="left" vertical="top" wrapText="1"/>
    </xf>
    <xf numFmtId="0" fontId="95" fillId="3" borderId="0" xfId="0" applyFont="1" applyFill="1" applyAlignment="1">
      <alignment vertical="top"/>
    </xf>
    <xf numFmtId="0" fontId="108" fillId="3" borderId="0" xfId="0" applyFont="1" applyFill="1" applyAlignment="1">
      <alignment vertical="top"/>
    </xf>
    <xf numFmtId="0" fontId="27" fillId="2" borderId="37" xfId="0" applyFont="1" applyFill="1" applyBorder="1" applyAlignment="1">
      <alignment wrapText="1"/>
    </xf>
    <xf numFmtId="0" fontId="106" fillId="4" borderId="0" xfId="3" applyFont="1" applyFill="1" applyAlignment="1">
      <alignment horizontal="left" vertical="top" wrapText="1"/>
    </xf>
    <xf numFmtId="0" fontId="25" fillId="2" borderId="3" xfId="3" applyFont="1" applyFill="1" applyBorder="1" applyAlignment="1">
      <alignment horizontal="left" vertical="top" wrapText="1"/>
    </xf>
    <xf numFmtId="0" fontId="130" fillId="0" borderId="0" xfId="0" applyFont="1" applyAlignment="1">
      <alignment vertical="top" wrapText="1" readingOrder="1"/>
    </xf>
    <xf numFmtId="0" fontId="69" fillId="2" borderId="3" xfId="3" applyFont="1" applyFill="1" applyBorder="1" applyAlignment="1">
      <alignment horizontal="left" vertical="top" wrapText="1"/>
    </xf>
    <xf numFmtId="0" fontId="4" fillId="3" borderId="0" xfId="0" applyFont="1" applyFill="1"/>
    <xf numFmtId="0" fontId="27" fillId="3" borderId="0" xfId="0" applyFont="1" applyFill="1"/>
    <xf numFmtId="3" fontId="26" fillId="3" borderId="0" xfId="0" applyNumberFormat="1" applyFont="1" applyFill="1" applyAlignment="1">
      <alignment horizontal="left" vertical="center"/>
    </xf>
    <xf numFmtId="0" fontId="4" fillId="0" borderId="0" xfId="0" applyFont="1"/>
    <xf numFmtId="0" fontId="27" fillId="2" borderId="0" xfId="0" applyFont="1" applyFill="1"/>
    <xf numFmtId="0" fontId="4" fillId="3" borderId="0" xfId="0" applyFont="1" applyFill="1" applyAlignment="1">
      <alignment vertical="top"/>
    </xf>
    <xf numFmtId="0" fontId="41" fillId="2" borderId="0" xfId="0" applyFont="1" applyFill="1" applyAlignment="1">
      <alignment vertical="center"/>
    </xf>
    <xf numFmtId="0" fontId="23" fillId="13" borderId="2" xfId="9" applyFont="1" applyFill="1" applyBorder="1" applyAlignment="1">
      <alignment wrapText="1"/>
    </xf>
    <xf numFmtId="0" fontId="23" fillId="15" borderId="2" xfId="9" applyFont="1" applyFill="1" applyBorder="1" applyAlignment="1">
      <alignment horizontal="right" vertical="center" wrapText="1"/>
    </xf>
    <xf numFmtId="0" fontId="23" fillId="0" borderId="2" xfId="9" applyFont="1" applyBorder="1" applyAlignment="1">
      <alignment horizontal="right" vertical="center" wrapText="1"/>
    </xf>
    <xf numFmtId="0" fontId="25" fillId="15" borderId="10" xfId="9" applyFont="1" applyFill="1" applyBorder="1"/>
    <xf numFmtId="0" fontId="25" fillId="0" borderId="10" xfId="9" applyFont="1" applyBorder="1"/>
    <xf numFmtId="0" fontId="26" fillId="13" borderId="3" xfId="9" applyFont="1" applyFill="1" applyBorder="1"/>
    <xf numFmtId="3" fontId="26" fillId="15" borderId="3" xfId="9" applyNumberFormat="1" applyFont="1" applyFill="1" applyBorder="1"/>
    <xf numFmtId="3" fontId="26" fillId="15" borderId="38" xfId="9" applyNumberFormat="1" applyFont="1" applyFill="1" applyBorder="1"/>
    <xf numFmtId="3" fontId="26" fillId="0" borderId="38" xfId="9" applyNumberFormat="1" applyFont="1" applyBorder="1"/>
    <xf numFmtId="3" fontId="26" fillId="13" borderId="38" xfId="9" applyNumberFormat="1" applyFont="1" applyFill="1" applyBorder="1"/>
    <xf numFmtId="3" fontId="26" fillId="15" borderId="4" xfId="9" applyNumberFormat="1" applyFont="1" applyFill="1" applyBorder="1"/>
    <xf numFmtId="3" fontId="26" fillId="0" borderId="4" xfId="9" applyNumberFormat="1" applyFont="1" applyBorder="1"/>
    <xf numFmtId="3" fontId="26" fillId="13" borderId="4" xfId="9" applyNumberFormat="1" applyFont="1" applyFill="1" applyBorder="1"/>
    <xf numFmtId="0" fontId="26" fillId="0" borderId="31" xfId="9" applyFont="1" applyBorder="1"/>
    <xf numFmtId="0" fontId="26" fillId="15" borderId="3" xfId="9" applyFont="1" applyFill="1" applyBorder="1"/>
    <xf numFmtId="0" fontId="26" fillId="0" borderId="3" xfId="9" applyFont="1" applyBorder="1"/>
    <xf numFmtId="0" fontId="26" fillId="13" borderId="4" xfId="9" applyFont="1" applyFill="1" applyBorder="1"/>
    <xf numFmtId="3" fontId="25" fillId="15" borderId="10" xfId="9" applyNumberFormat="1" applyFont="1" applyFill="1" applyBorder="1"/>
    <xf numFmtId="3" fontId="25" fillId="0" borderId="10" xfId="9" applyNumberFormat="1" applyFont="1" applyBorder="1"/>
    <xf numFmtId="0" fontId="25" fillId="0" borderId="7" xfId="9" applyFont="1" applyBorder="1"/>
    <xf numFmtId="0" fontId="25" fillId="13" borderId="7" xfId="9" applyFont="1" applyFill="1" applyBorder="1"/>
    <xf numFmtId="0" fontId="25" fillId="16" borderId="5" xfId="9" applyFont="1" applyFill="1" applyBorder="1"/>
    <xf numFmtId="0" fontId="25" fillId="0" borderId="5" xfId="9" applyFont="1" applyBorder="1"/>
    <xf numFmtId="0" fontId="25" fillId="13" borderId="5" xfId="9" applyFont="1" applyFill="1" applyBorder="1"/>
    <xf numFmtId="3" fontId="26" fillId="16" borderId="3" xfId="9" applyNumberFormat="1" applyFont="1" applyFill="1" applyBorder="1"/>
    <xf numFmtId="3" fontId="26" fillId="0" borderId="3" xfId="9" applyNumberFormat="1" applyFont="1" applyBorder="1"/>
    <xf numFmtId="3" fontId="26" fillId="13" borderId="3" xfId="9" applyNumberFormat="1" applyFont="1" applyFill="1" applyBorder="1"/>
    <xf numFmtId="3" fontId="25" fillId="16" borderId="10" xfId="9" applyNumberFormat="1" applyFont="1" applyFill="1" applyBorder="1"/>
    <xf numFmtId="3" fontId="25" fillId="13" borderId="10" xfId="9" applyNumberFormat="1" applyFont="1" applyFill="1" applyBorder="1"/>
    <xf numFmtId="0" fontId="25" fillId="13" borderId="0" xfId="9" applyFont="1" applyFill="1"/>
    <xf numFmtId="0" fontId="26" fillId="13" borderId="7" xfId="9" applyFont="1" applyFill="1" applyBorder="1"/>
    <xf numFmtId="0" fontId="26" fillId="0" borderId="7" xfId="9" applyFont="1" applyBorder="1"/>
    <xf numFmtId="0" fontId="25" fillId="16" borderId="10" xfId="9" applyFont="1" applyFill="1" applyBorder="1"/>
    <xf numFmtId="3" fontId="26" fillId="16" borderId="31" xfId="9" applyNumberFormat="1" applyFont="1" applyFill="1" applyBorder="1"/>
    <xf numFmtId="3" fontId="26" fillId="0" borderId="7" xfId="9" applyNumberFormat="1" applyFont="1" applyBorder="1"/>
    <xf numFmtId="0" fontId="26" fillId="16" borderId="3" xfId="9" applyFont="1" applyFill="1" applyBorder="1"/>
    <xf numFmtId="0" fontId="26" fillId="16" borderId="7" xfId="9" applyFont="1" applyFill="1" applyBorder="1"/>
    <xf numFmtId="3" fontId="26" fillId="16" borderId="7" xfId="9" applyNumberFormat="1" applyFont="1" applyFill="1" applyBorder="1"/>
    <xf numFmtId="3" fontId="25" fillId="15" borderId="5" xfId="9" applyNumberFormat="1" applyFont="1" applyFill="1" applyBorder="1"/>
    <xf numFmtId="3" fontId="25" fillId="0" borderId="5" xfId="9" applyNumberFormat="1" applyFont="1" applyBorder="1"/>
    <xf numFmtId="3" fontId="25" fillId="16" borderId="5" xfId="9" applyNumberFormat="1" applyFont="1" applyFill="1" applyBorder="1"/>
    <xf numFmtId="3" fontId="25" fillId="13" borderId="5" xfId="9" applyNumberFormat="1" applyFont="1" applyFill="1" applyBorder="1"/>
    <xf numFmtId="0" fontId="23" fillId="0" borderId="2" xfId="9" applyFont="1" applyBorder="1" applyAlignment="1">
      <alignment wrapText="1"/>
    </xf>
    <xf numFmtId="0" fontId="25" fillId="0" borderId="3" xfId="9" applyFont="1" applyBorder="1"/>
    <xf numFmtId="0" fontId="25" fillId="13" borderId="3" xfId="9" applyFont="1" applyFill="1" applyBorder="1"/>
    <xf numFmtId="3" fontId="25" fillId="16" borderId="3" xfId="9" applyNumberFormat="1" applyFont="1" applyFill="1" applyBorder="1"/>
    <xf numFmtId="3" fontId="25" fillId="0" borderId="3" xfId="9" applyNumberFormat="1" applyFont="1" applyBorder="1"/>
    <xf numFmtId="3" fontId="25" fillId="13" borderId="3" xfId="9" applyNumberFormat="1" applyFont="1" applyFill="1" applyBorder="1"/>
    <xf numFmtId="0" fontId="25" fillId="16" borderId="3" xfId="9" applyFont="1" applyFill="1" applyBorder="1"/>
    <xf numFmtId="0" fontId="25" fillId="0" borderId="31" xfId="9" applyFont="1" applyBorder="1"/>
    <xf numFmtId="0" fontId="25" fillId="0" borderId="0" xfId="9" applyFont="1"/>
    <xf numFmtId="0" fontId="26" fillId="16" borderId="3" xfId="9" quotePrefix="1" applyFont="1" applyFill="1" applyBorder="1" applyAlignment="1">
      <alignment horizontal="right"/>
    </xf>
    <xf numFmtId="0" fontId="26" fillId="16" borderId="31" xfId="9" applyFont="1" applyFill="1" applyBorder="1"/>
    <xf numFmtId="3" fontId="26" fillId="16" borderId="4" xfId="9" applyNumberFormat="1" applyFont="1" applyFill="1" applyBorder="1"/>
    <xf numFmtId="0" fontId="23" fillId="0" borderId="0" xfId="9" applyFont="1" applyAlignment="1">
      <alignment vertical="center"/>
    </xf>
    <xf numFmtId="0" fontId="26" fillId="0" borderId="3" xfId="9" applyFont="1" applyBorder="1" applyAlignment="1">
      <alignment horizontal="left"/>
    </xf>
    <xf numFmtId="0" fontId="26" fillId="0" borderId="3" xfId="9" applyFont="1" applyBorder="1" applyAlignment="1">
      <alignment horizontal="right"/>
    </xf>
    <xf numFmtId="4" fontId="26" fillId="0" borderId="3" xfId="9" applyNumberFormat="1" applyFont="1" applyBorder="1" applyAlignment="1">
      <alignment horizontal="right"/>
    </xf>
    <xf numFmtId="3" fontId="26" fillId="0" borderId="3" xfId="9" applyNumberFormat="1" applyFont="1" applyBorder="1" applyAlignment="1">
      <alignment horizontal="right"/>
    </xf>
    <xf numFmtId="3" fontId="26" fillId="15" borderId="3" xfId="9" applyNumberFormat="1" applyFont="1" applyFill="1" applyBorder="1" applyAlignment="1">
      <alignment horizontal="right"/>
    </xf>
    <xf numFmtId="0" fontId="26" fillId="0" borderId="39" xfId="9" applyFont="1" applyBorder="1" applyAlignment="1">
      <alignment horizontal="left"/>
    </xf>
    <xf numFmtId="0" fontId="26" fillId="0" borderId="39" xfId="9" applyFont="1" applyBorder="1" applyAlignment="1">
      <alignment horizontal="right"/>
    </xf>
    <xf numFmtId="4" fontId="26" fillId="0" borderId="39" xfId="9" applyNumberFormat="1" applyFont="1" applyBorder="1" applyAlignment="1">
      <alignment horizontal="right"/>
    </xf>
    <xf numFmtId="4" fontId="26" fillId="15" borderId="39" xfId="9" applyNumberFormat="1" applyFont="1" applyFill="1" applyBorder="1" applyAlignment="1">
      <alignment horizontal="right"/>
    </xf>
    <xf numFmtId="0" fontId="23" fillId="15" borderId="2" xfId="9" applyFont="1" applyFill="1" applyBorder="1" applyAlignment="1">
      <alignment horizontal="right"/>
    </xf>
    <xf numFmtId="2" fontId="26" fillId="0" borderId="3" xfId="9" applyNumberFormat="1" applyFont="1" applyBorder="1" applyAlignment="1">
      <alignment horizontal="right"/>
    </xf>
    <xf numFmtId="0" fontId="26" fillId="15" borderId="3" xfId="9" applyFont="1" applyFill="1" applyBorder="1" applyAlignment="1">
      <alignment horizontal="right"/>
    </xf>
    <xf numFmtId="0" fontId="26" fillId="0" borderId="3" xfId="9" applyFont="1" applyBorder="1" applyAlignment="1">
      <alignment horizontal="right" vertical="center"/>
    </xf>
    <xf numFmtId="2" fontId="26" fillId="15" borderId="3" xfId="9" applyNumberFormat="1" applyFont="1" applyFill="1" applyBorder="1" applyAlignment="1">
      <alignment horizontal="right"/>
    </xf>
    <xf numFmtId="3" fontId="26" fillId="0" borderId="39" xfId="9" applyNumberFormat="1" applyFont="1" applyBorder="1" applyAlignment="1">
      <alignment horizontal="right"/>
    </xf>
    <xf numFmtId="0" fontId="26" fillId="15" borderId="39" xfId="9" applyFont="1" applyFill="1" applyBorder="1" applyAlignment="1">
      <alignment horizontal="right"/>
    </xf>
    <xf numFmtId="3" fontId="26" fillId="0" borderId="3" xfId="9" applyNumberFormat="1" applyFont="1" applyBorder="1" applyAlignment="1">
      <alignment horizontal="right" vertical="center" wrapText="1"/>
    </xf>
    <xf numFmtId="1" fontId="26" fillId="0" borderId="3" xfId="9" applyNumberFormat="1" applyFont="1" applyBorder="1" applyAlignment="1">
      <alignment horizontal="right" vertical="center"/>
    </xf>
    <xf numFmtId="1" fontId="26" fillId="15" borderId="3" xfId="9" applyNumberFormat="1" applyFont="1" applyFill="1" applyBorder="1" applyAlignment="1">
      <alignment horizontal="right" vertical="center"/>
    </xf>
    <xf numFmtId="0" fontId="26" fillId="15" borderId="3" xfId="9" applyFont="1" applyFill="1" applyBorder="1" applyAlignment="1">
      <alignment horizontal="right" vertical="center"/>
    </xf>
    <xf numFmtId="3" fontId="26" fillId="0" borderId="3" xfId="9" applyNumberFormat="1" applyFont="1" applyBorder="1" applyAlignment="1">
      <alignment horizontal="right" vertical="center"/>
    </xf>
    <xf numFmtId="4" fontId="26" fillId="0" borderId="3" xfId="9" applyNumberFormat="1" applyFont="1" applyBorder="1" applyAlignment="1">
      <alignment horizontal="right" vertical="center"/>
    </xf>
    <xf numFmtId="2" fontId="26" fillId="0" borderId="3" xfId="9" applyNumberFormat="1" applyFont="1" applyBorder="1" applyAlignment="1">
      <alignment horizontal="right" vertical="center"/>
    </xf>
    <xf numFmtId="0" fontId="26" fillId="0" borderId="3" xfId="9" applyFont="1" applyBorder="1" applyAlignment="1">
      <alignment horizontal="left" vertical="center" wrapText="1"/>
    </xf>
    <xf numFmtId="165" fontId="26" fillId="0" borderId="3" xfId="9" applyNumberFormat="1" applyFont="1" applyBorder="1" applyAlignment="1">
      <alignment horizontal="right" vertical="center"/>
    </xf>
    <xf numFmtId="2" fontId="26" fillId="15" borderId="3" xfId="9" applyNumberFormat="1" applyFont="1" applyFill="1" applyBorder="1" applyAlignment="1">
      <alignment horizontal="right" vertical="center"/>
    </xf>
    <xf numFmtId="0" fontId="4" fillId="0" borderId="0" xfId="9" applyFont="1"/>
    <xf numFmtId="0" fontId="22" fillId="0" borderId="0" xfId="9" applyFont="1"/>
    <xf numFmtId="0" fontId="23" fillId="19" borderId="2" xfId="9" applyFont="1" applyFill="1" applyBorder="1" applyAlignment="1">
      <alignment horizontal="right" wrapText="1"/>
    </xf>
    <xf numFmtId="0" fontId="23" fillId="0" borderId="40" xfId="9" applyFont="1" applyBorder="1" applyAlignment="1">
      <alignment wrapText="1"/>
    </xf>
    <xf numFmtId="0" fontId="25" fillId="0" borderId="40" xfId="9" applyFont="1" applyBorder="1" applyAlignment="1">
      <alignment horizontal="right" wrapText="1"/>
    </xf>
    <xf numFmtId="0" fontId="25" fillId="19" borderId="40" xfId="9" applyFont="1" applyFill="1" applyBorder="1" applyAlignment="1">
      <alignment horizontal="right" wrapText="1"/>
    </xf>
    <xf numFmtId="4" fontId="25" fillId="0" borderId="3" xfId="9" applyNumberFormat="1" applyFont="1" applyBorder="1" applyAlignment="1">
      <alignment horizontal="right"/>
    </xf>
    <xf numFmtId="0" fontId="26" fillId="2" borderId="3" xfId="3" quotePrefix="1" applyFont="1" applyFill="1" applyBorder="1" applyAlignment="1">
      <alignment horizontal="right"/>
    </xf>
    <xf numFmtId="4" fontId="25" fillId="19" borderId="3" xfId="9" applyNumberFormat="1" applyFont="1" applyFill="1" applyBorder="1" applyAlignment="1">
      <alignment horizontal="right"/>
    </xf>
    <xf numFmtId="0" fontId="26" fillId="2" borderId="4" xfId="3" applyFont="1" applyFill="1" applyBorder="1"/>
    <xf numFmtId="0" fontId="27" fillId="2" borderId="4" xfId="3" quotePrefix="1" applyFont="1" applyFill="1" applyBorder="1" applyAlignment="1">
      <alignment horizontal="right"/>
    </xf>
    <xf numFmtId="4" fontId="27" fillId="2" borderId="4" xfId="3" applyNumberFormat="1" applyFont="1" applyFill="1" applyBorder="1" applyAlignment="1">
      <alignment horizontal="right"/>
    </xf>
    <xf numFmtId="0" fontId="23" fillId="19" borderId="2" xfId="9" applyFont="1" applyFill="1" applyBorder="1" applyAlignment="1">
      <alignment wrapText="1"/>
    </xf>
    <xf numFmtId="0" fontId="23" fillId="0" borderId="2" xfId="9" applyFont="1" applyBorder="1"/>
    <xf numFmtId="3" fontId="26" fillId="19" borderId="3" xfId="9" applyNumberFormat="1" applyFont="1" applyFill="1" applyBorder="1"/>
    <xf numFmtId="3" fontId="25" fillId="15" borderId="10" xfId="9" applyNumberFormat="1" applyFont="1" applyFill="1" applyBorder="1" applyAlignment="1">
      <alignment horizontal="right"/>
    </xf>
    <xf numFmtId="0" fontId="25" fillId="15" borderId="40" xfId="9" applyFont="1" applyFill="1" applyBorder="1" applyAlignment="1">
      <alignment horizontal="right" wrapText="1"/>
    </xf>
    <xf numFmtId="0" fontId="4" fillId="2" borderId="0" xfId="0" applyFont="1" applyFill="1" applyAlignment="1">
      <alignment vertical="center"/>
    </xf>
    <xf numFmtId="0" fontId="25" fillId="13" borderId="0" xfId="0" applyFont="1" applyFill="1" applyAlignment="1">
      <alignment horizontal="center"/>
    </xf>
    <xf numFmtId="0" fontId="25" fillId="13" borderId="35" xfId="0" applyFont="1" applyFill="1" applyBorder="1" applyAlignment="1">
      <alignment horizontal="center"/>
    </xf>
    <xf numFmtId="0" fontId="25" fillId="13" borderId="14" xfId="0" applyFont="1" applyFill="1" applyBorder="1" applyAlignment="1">
      <alignment horizontal="center"/>
    </xf>
    <xf numFmtId="0" fontId="26" fillId="13" borderId="13" xfId="0" applyFont="1" applyFill="1" applyBorder="1" applyAlignment="1">
      <alignment horizontal="center"/>
    </xf>
    <xf numFmtId="0" fontId="26" fillId="13" borderId="15" xfId="0" applyFont="1" applyFill="1" applyBorder="1" applyAlignment="1">
      <alignment horizontal="center"/>
    </xf>
    <xf numFmtId="0" fontId="26" fillId="13" borderId="16" xfId="0" applyFont="1" applyFill="1" applyBorder="1" applyAlignment="1">
      <alignment horizontal="center"/>
    </xf>
    <xf numFmtId="0" fontId="26" fillId="13" borderId="3" xfId="0" applyFont="1" applyFill="1" applyBorder="1"/>
    <xf numFmtId="0" fontId="26" fillId="13" borderId="3" xfId="0" applyFont="1" applyFill="1" applyBorder="1" applyAlignment="1">
      <alignment horizontal="center"/>
    </xf>
    <xf numFmtId="0" fontId="26" fillId="13" borderId="18" xfId="0" applyFont="1" applyFill="1" applyBorder="1" applyAlignment="1">
      <alignment horizontal="center"/>
    </xf>
    <xf numFmtId="0" fontId="26" fillId="13" borderId="0" xfId="0" applyFont="1" applyFill="1" applyAlignment="1">
      <alignment horizontal="center"/>
    </xf>
    <xf numFmtId="0" fontId="26" fillId="13" borderId="14" xfId="0" applyFont="1" applyFill="1" applyBorder="1" applyAlignment="1">
      <alignment horizontal="center"/>
    </xf>
    <xf numFmtId="0" fontId="26" fillId="13" borderId="19" xfId="0" applyFont="1" applyFill="1" applyBorder="1" applyAlignment="1">
      <alignment horizontal="center"/>
    </xf>
    <xf numFmtId="0" fontId="26" fillId="13" borderId="20" xfId="0" applyFont="1" applyFill="1" applyBorder="1" applyAlignment="1">
      <alignment horizontal="center"/>
    </xf>
    <xf numFmtId="0" fontId="26" fillId="13" borderId="17" xfId="0" applyFont="1" applyFill="1" applyBorder="1" applyAlignment="1">
      <alignment horizontal="left" vertical="top"/>
    </xf>
    <xf numFmtId="0" fontId="26" fillId="13" borderId="17" xfId="0" applyFont="1" applyFill="1" applyBorder="1" applyAlignment="1">
      <alignment wrapText="1"/>
    </xf>
    <xf numFmtId="0" fontId="26" fillId="13" borderId="3" xfId="0" applyFont="1" applyFill="1" applyBorder="1" applyAlignment="1">
      <alignment wrapText="1"/>
    </xf>
    <xf numFmtId="0" fontId="26" fillId="13" borderId="3" xfId="0" applyFont="1" applyFill="1" applyBorder="1" applyAlignment="1">
      <alignment horizontal="left" vertical="top"/>
    </xf>
    <xf numFmtId="0" fontId="26" fillId="13" borderId="3" xfId="0" applyFont="1" applyFill="1" applyBorder="1" applyAlignment="1">
      <alignment horizontal="left" wrapText="1"/>
    </xf>
    <xf numFmtId="0" fontId="26" fillId="13" borderId="0" xfId="0" applyFont="1" applyFill="1"/>
    <xf numFmtId="1" fontId="25" fillId="19" borderId="3" xfId="0" applyNumberFormat="1" applyFont="1" applyFill="1" applyBorder="1"/>
    <xf numFmtId="1" fontId="26" fillId="13" borderId="3" xfId="0" applyNumberFormat="1" applyFont="1" applyFill="1" applyBorder="1"/>
    <xf numFmtId="0" fontId="4" fillId="2" borderId="0" xfId="0" applyFont="1" applyFill="1" applyAlignment="1">
      <alignment wrapText="1"/>
    </xf>
    <xf numFmtId="0" fontId="26" fillId="2" borderId="21" xfId="3" applyFont="1" applyFill="1" applyBorder="1" applyAlignment="1">
      <alignment horizontal="left" vertical="center"/>
    </xf>
    <xf numFmtId="165" fontId="25" fillId="19" borderId="22" xfId="3" applyNumberFormat="1" applyFont="1" applyFill="1" applyBorder="1" applyAlignment="1">
      <alignment horizontal="right"/>
    </xf>
    <xf numFmtId="165" fontId="26" fillId="2" borderId="22" xfId="3" applyNumberFormat="1" applyFont="1" applyFill="1" applyBorder="1" applyAlignment="1">
      <alignment horizontal="right"/>
    </xf>
    <xf numFmtId="165" fontId="26" fillId="2" borderId="21" xfId="3" applyNumberFormat="1" applyFont="1" applyFill="1" applyBorder="1" applyAlignment="1">
      <alignment horizontal="right"/>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3" fontId="25" fillId="19" borderId="3" xfId="3" applyNumberFormat="1" applyFont="1" applyFill="1" applyBorder="1" applyAlignment="1">
      <alignment horizontal="right"/>
    </xf>
    <xf numFmtId="3" fontId="26" fillId="2" borderId="3" xfId="3" applyNumberFormat="1" applyFont="1" applyFill="1" applyBorder="1" applyAlignment="1">
      <alignment horizontal="right"/>
    </xf>
    <xf numFmtId="165" fontId="25" fillId="19" borderId="21" xfId="3" applyNumberFormat="1" applyFont="1" applyFill="1" applyBorder="1" applyAlignment="1">
      <alignment horizontal="right"/>
    </xf>
    <xf numFmtId="165" fontId="25" fillId="19" borderId="4" xfId="3" applyNumberFormat="1" applyFont="1" applyFill="1" applyBorder="1" applyAlignment="1">
      <alignment horizontal="right"/>
    </xf>
    <xf numFmtId="165" fontId="26" fillId="2" borderId="4" xfId="3" applyNumberFormat="1" applyFont="1" applyFill="1" applyBorder="1" applyAlignment="1">
      <alignment horizontal="right"/>
    </xf>
    <xf numFmtId="3" fontId="25" fillId="19" borderId="21" xfId="3" applyNumberFormat="1" applyFont="1" applyFill="1" applyBorder="1" applyAlignment="1">
      <alignment horizontal="right"/>
    </xf>
    <xf numFmtId="3" fontId="26" fillId="2" borderId="21" xfId="3" applyNumberFormat="1" applyFont="1" applyFill="1" applyBorder="1" applyAlignment="1">
      <alignment horizontal="right"/>
    </xf>
    <xf numFmtId="166" fontId="26" fillId="19" borderId="21" xfId="0" applyNumberFormat="1" applyFont="1" applyFill="1" applyBorder="1" applyAlignment="1">
      <alignment wrapText="1"/>
    </xf>
    <xf numFmtId="166" fontId="26" fillId="2" borderId="21" xfId="3" applyNumberFormat="1" applyFont="1" applyFill="1" applyBorder="1" applyAlignment="1">
      <alignment horizontal="right" wrapText="1"/>
    </xf>
    <xf numFmtId="2" fontId="26" fillId="19" borderId="3" xfId="0" applyNumberFormat="1" applyFont="1" applyFill="1" applyBorder="1" applyAlignment="1">
      <alignment wrapText="1"/>
    </xf>
    <xf numFmtId="2" fontId="26" fillId="2" borderId="3" xfId="3" applyNumberFormat="1" applyFont="1" applyFill="1" applyBorder="1" applyAlignment="1">
      <alignment horizontal="right" wrapText="1"/>
    </xf>
    <xf numFmtId="0" fontId="26" fillId="19" borderId="3" xfId="0" applyFont="1" applyFill="1" applyBorder="1" applyAlignment="1">
      <alignment wrapText="1"/>
    </xf>
    <xf numFmtId="0" fontId="26" fillId="2" borderId="3" xfId="3" applyFont="1" applyFill="1" applyBorder="1" applyAlignment="1">
      <alignment horizontal="right" wrapText="1"/>
    </xf>
    <xf numFmtId="166" fontId="26" fillId="2" borderId="3" xfId="3" applyNumberFormat="1" applyFont="1" applyFill="1" applyBorder="1" applyAlignment="1">
      <alignment horizontal="right" wrapText="1"/>
    </xf>
    <xf numFmtId="0" fontId="26" fillId="0" borderId="3" xfId="3" applyFont="1" applyBorder="1" applyAlignment="1">
      <alignment horizontal="left" wrapText="1"/>
    </xf>
    <xf numFmtId="0" fontId="25" fillId="2" borderId="10" xfId="3" applyFont="1" applyFill="1" applyBorder="1" applyAlignment="1">
      <alignment horizontal="left" wrapText="1"/>
    </xf>
    <xf numFmtId="0" fontId="25" fillId="19" borderId="10" xfId="0" applyFont="1" applyFill="1" applyBorder="1" applyAlignment="1">
      <alignment wrapText="1"/>
    </xf>
    <xf numFmtId="166" fontId="25" fillId="2" borderId="10" xfId="3" applyNumberFormat="1" applyFont="1" applyFill="1" applyBorder="1" applyAlignment="1">
      <alignment horizontal="right" wrapText="1"/>
    </xf>
    <xf numFmtId="0" fontId="25" fillId="2" borderId="10" xfId="3" applyFont="1" applyFill="1" applyBorder="1" applyAlignment="1">
      <alignment horizontal="right" wrapText="1"/>
    </xf>
    <xf numFmtId="165" fontId="26" fillId="2" borderId="21" xfId="3" applyNumberFormat="1" applyFont="1" applyFill="1" applyBorder="1" applyAlignment="1">
      <alignment horizontal="right" vertical="center"/>
    </xf>
    <xf numFmtId="0" fontId="26" fillId="2" borderId="21" xfId="3" applyFont="1" applyFill="1" applyBorder="1" applyAlignment="1">
      <alignment horizontal="right" wrapText="1"/>
    </xf>
    <xf numFmtId="0" fontId="26" fillId="2" borderId="3" xfId="3" applyFont="1" applyFill="1" applyBorder="1" applyAlignment="1">
      <alignment horizontal="left" wrapText="1"/>
    </xf>
    <xf numFmtId="165" fontId="26" fillId="2" borderId="3" xfId="3" applyNumberFormat="1" applyFont="1" applyFill="1" applyBorder="1" applyAlignment="1">
      <alignment horizontal="right" vertical="center"/>
    </xf>
    <xf numFmtId="165" fontId="25" fillId="2" borderId="10" xfId="3" applyNumberFormat="1" applyFont="1" applyFill="1" applyBorder="1" applyAlignment="1">
      <alignment horizontal="right" vertical="center"/>
    </xf>
    <xf numFmtId="0" fontId="26" fillId="19" borderId="3" xfId="0" applyFont="1" applyFill="1" applyBorder="1" applyAlignment="1">
      <alignment vertical="center" wrapText="1"/>
    </xf>
    <xf numFmtId="166" fontId="26" fillId="2" borderId="3" xfId="3" applyNumberFormat="1" applyFont="1" applyFill="1" applyBorder="1" applyAlignment="1">
      <alignment horizontal="right" vertical="center" wrapText="1"/>
    </xf>
    <xf numFmtId="2" fontId="27" fillId="2" borderId="3" xfId="0" applyNumberFormat="1" applyFont="1" applyFill="1" applyBorder="1" applyAlignment="1">
      <alignment vertical="center"/>
    </xf>
    <xf numFmtId="3" fontId="25" fillId="2" borderId="0" xfId="3" applyNumberFormat="1" applyFont="1" applyFill="1" applyAlignment="1">
      <alignment horizontal="right" vertical="center"/>
    </xf>
    <xf numFmtId="0" fontId="25" fillId="2" borderId="13" xfId="3" applyFont="1" applyFill="1" applyBorder="1" applyAlignment="1">
      <alignment horizontal="left" wrapText="1"/>
    </xf>
    <xf numFmtId="166" fontId="25" fillId="19" borderId="13" xfId="0" applyNumberFormat="1" applyFont="1" applyFill="1" applyBorder="1" applyAlignment="1">
      <alignment vertical="center" wrapText="1"/>
    </xf>
    <xf numFmtId="166" fontId="25" fillId="2" borderId="13" xfId="3" applyNumberFormat="1" applyFont="1" applyFill="1" applyBorder="1" applyAlignment="1">
      <alignment horizontal="right" vertical="center" wrapText="1"/>
    </xf>
    <xf numFmtId="165" fontId="25" fillId="2" borderId="13" xfId="3" applyNumberFormat="1" applyFont="1" applyFill="1" applyBorder="1" applyAlignment="1">
      <alignment horizontal="right" vertical="center"/>
    </xf>
    <xf numFmtId="3" fontId="25" fillId="19" borderId="21" xfId="0" applyNumberFormat="1" applyFont="1" applyFill="1" applyBorder="1"/>
    <xf numFmtId="3" fontId="26" fillId="2" borderId="21" xfId="3" applyNumberFormat="1" applyFont="1" applyFill="1" applyBorder="1" applyAlignment="1">
      <alignment horizontal="right" vertical="center"/>
    </xf>
    <xf numFmtId="3" fontId="25" fillId="19" borderId="3" xfId="0" applyNumberFormat="1" applyFont="1" applyFill="1" applyBorder="1"/>
    <xf numFmtId="3" fontId="26" fillId="2" borderId="3" xfId="3" applyNumberFormat="1" applyFont="1" applyFill="1" applyBorder="1" applyAlignment="1">
      <alignment horizontal="right" vertical="center"/>
    </xf>
    <xf numFmtId="0" fontId="26" fillId="2" borderId="23" xfId="3" applyFont="1" applyFill="1" applyBorder="1" applyAlignment="1">
      <alignment horizontal="left" wrapText="1"/>
    </xf>
    <xf numFmtId="0" fontId="26" fillId="2" borderId="24" xfId="3" applyFont="1" applyFill="1" applyBorder="1" applyAlignment="1">
      <alignment horizontal="left" wrapText="1"/>
    </xf>
    <xf numFmtId="0" fontId="25" fillId="19" borderId="3" xfId="0" applyFont="1" applyFill="1" applyBorder="1"/>
    <xf numFmtId="165" fontId="26" fillId="2" borderId="3" xfId="3" applyNumberFormat="1" applyFont="1" applyFill="1" applyBorder="1" applyAlignment="1">
      <alignment horizontal="right"/>
    </xf>
    <xf numFmtId="0" fontId="26" fillId="2" borderId="3" xfId="3" applyFont="1" applyFill="1" applyBorder="1" applyAlignment="1">
      <alignment horizontal="right"/>
    </xf>
    <xf numFmtId="0" fontId="25" fillId="13" borderId="0" xfId="0" applyFont="1" applyFill="1"/>
    <xf numFmtId="165" fontId="26" fillId="2" borderId="0" xfId="3" applyNumberFormat="1" applyFont="1" applyFill="1" applyAlignment="1">
      <alignment horizontal="right"/>
    </xf>
    <xf numFmtId="0" fontId="26" fillId="2" borderId="0" xfId="3" applyFont="1" applyFill="1" applyAlignment="1">
      <alignment horizontal="right"/>
    </xf>
    <xf numFmtId="165" fontId="26" fillId="2" borderId="0" xfId="3" applyNumberFormat="1" applyFont="1" applyFill="1" applyAlignment="1">
      <alignment horizontal="right" vertical="center"/>
    </xf>
    <xf numFmtId="3" fontId="26" fillId="13" borderId="4" xfId="0" applyNumberFormat="1" applyFont="1" applyFill="1" applyBorder="1" applyAlignment="1">
      <alignment horizontal="left" wrapText="1"/>
    </xf>
    <xf numFmtId="3" fontId="26" fillId="13" borderId="3" xfId="0" applyNumberFormat="1" applyFont="1" applyFill="1" applyBorder="1" applyAlignment="1">
      <alignment horizontal="left" wrapText="1"/>
    </xf>
    <xf numFmtId="0" fontId="26" fillId="2" borderId="21" xfId="3" applyFont="1" applyFill="1" applyBorder="1"/>
    <xf numFmtId="3" fontId="25" fillId="19" borderId="21" xfId="3" applyNumberFormat="1" applyFont="1" applyFill="1" applyBorder="1" applyAlignment="1">
      <alignment horizontal="right" vertical="center"/>
    </xf>
    <xf numFmtId="0" fontId="26" fillId="19" borderId="9" xfId="3" applyFont="1" applyFill="1" applyBorder="1" applyAlignment="1">
      <alignment vertical="center"/>
    </xf>
    <xf numFmtId="0" fontId="26" fillId="2" borderId="9" xfId="3" applyFont="1" applyFill="1" applyBorder="1" applyAlignment="1">
      <alignment vertical="center"/>
    </xf>
    <xf numFmtId="0" fontId="26" fillId="2" borderId="3" xfId="3" applyFont="1" applyFill="1" applyBorder="1"/>
    <xf numFmtId="3" fontId="26" fillId="19" borderId="3" xfId="3" applyNumberFormat="1" applyFont="1" applyFill="1" applyBorder="1" applyAlignment="1">
      <alignment horizontal="right" vertical="center"/>
    </xf>
    <xf numFmtId="3" fontId="25" fillId="19" borderId="3" xfId="3" applyNumberFormat="1" applyFont="1" applyFill="1" applyBorder="1" applyAlignment="1">
      <alignment horizontal="right" vertical="center"/>
    </xf>
    <xf numFmtId="3" fontId="25" fillId="2" borderId="3" xfId="3" applyNumberFormat="1" applyFont="1" applyFill="1" applyBorder="1" applyAlignment="1">
      <alignment horizontal="right" vertical="center"/>
    </xf>
    <xf numFmtId="0" fontId="26" fillId="19" borderId="10" xfId="3" applyFont="1" applyFill="1" applyBorder="1" applyAlignment="1">
      <alignment vertical="center"/>
    </xf>
    <xf numFmtId="3" fontId="25" fillId="19" borderId="10" xfId="3" applyNumberFormat="1" applyFont="1" applyFill="1" applyBorder="1" applyAlignment="1">
      <alignment horizontal="right" vertical="center"/>
    </xf>
    <xf numFmtId="0" fontId="26" fillId="2" borderId="10" xfId="3" applyFont="1" applyFill="1" applyBorder="1" applyAlignment="1">
      <alignment vertical="center"/>
    </xf>
    <xf numFmtId="3" fontId="25" fillId="2" borderId="10" xfId="3" applyNumberFormat="1" applyFont="1" applyFill="1" applyBorder="1" applyAlignment="1">
      <alignment horizontal="right" vertical="center"/>
    </xf>
    <xf numFmtId="0" fontId="25" fillId="2" borderId="10" xfId="3" applyFont="1" applyFill="1" applyBorder="1" applyAlignment="1">
      <alignment vertical="center"/>
    </xf>
    <xf numFmtId="0" fontId="26" fillId="2" borderId="11" xfId="3" applyFont="1" applyFill="1" applyBorder="1"/>
    <xf numFmtId="3" fontId="26" fillId="19" borderId="11" xfId="3" applyNumberFormat="1" applyFont="1" applyFill="1" applyBorder="1" applyAlignment="1">
      <alignment horizontal="right" vertical="center"/>
    </xf>
    <xf numFmtId="3" fontId="25" fillId="19" borderId="11" xfId="3" applyNumberFormat="1" applyFont="1" applyFill="1" applyBorder="1" applyAlignment="1">
      <alignment horizontal="right" vertical="center"/>
    </xf>
    <xf numFmtId="3" fontId="26" fillId="2" borderId="11" xfId="3" applyNumberFormat="1" applyFont="1" applyFill="1" applyBorder="1" applyAlignment="1">
      <alignment horizontal="right" vertical="center"/>
    </xf>
    <xf numFmtId="3" fontId="25" fillId="2" borderId="11" xfId="3" applyNumberFormat="1" applyFont="1" applyFill="1" applyBorder="1" applyAlignment="1">
      <alignment horizontal="right" vertical="center"/>
    </xf>
    <xf numFmtId="3" fontId="26" fillId="19" borderId="13" xfId="3" applyNumberFormat="1" applyFont="1" applyFill="1" applyBorder="1" applyAlignment="1">
      <alignment horizontal="right" vertical="center"/>
    </xf>
    <xf numFmtId="3" fontId="25" fillId="19" borderId="13" xfId="3" applyNumberFormat="1" applyFont="1" applyFill="1" applyBorder="1" applyAlignment="1">
      <alignment horizontal="right" vertical="center"/>
    </xf>
    <xf numFmtId="3" fontId="26" fillId="2" borderId="13" xfId="3" applyNumberFormat="1" applyFont="1" applyFill="1" applyBorder="1" applyAlignment="1">
      <alignment horizontal="right" vertical="center"/>
    </xf>
    <xf numFmtId="3" fontId="25" fillId="2" borderId="13" xfId="3" applyNumberFormat="1" applyFont="1" applyFill="1" applyBorder="1" applyAlignment="1">
      <alignment horizontal="right" vertical="center"/>
    </xf>
    <xf numFmtId="0" fontId="25" fillId="2" borderId="25" xfId="3" applyFont="1" applyFill="1" applyBorder="1"/>
    <xf numFmtId="3" fontId="25" fillId="19" borderId="25" xfId="3" applyNumberFormat="1" applyFont="1" applyFill="1" applyBorder="1" applyAlignment="1">
      <alignment horizontal="right" vertical="center"/>
    </xf>
    <xf numFmtId="3" fontId="25" fillId="2" borderId="25" xfId="3" applyNumberFormat="1" applyFont="1" applyFill="1" applyBorder="1" applyAlignment="1">
      <alignment horizontal="right" vertical="center"/>
    </xf>
    <xf numFmtId="0" fontId="26" fillId="2" borderId="21" xfId="3" applyFont="1" applyFill="1" applyBorder="1" applyAlignment="1">
      <alignment vertical="center"/>
    </xf>
    <xf numFmtId="3" fontId="26" fillId="19" borderId="21" xfId="3" applyNumberFormat="1" applyFont="1" applyFill="1" applyBorder="1" applyAlignment="1">
      <alignment horizontal="right" vertical="center"/>
    </xf>
    <xf numFmtId="3" fontId="26" fillId="19" borderId="21" xfId="3" applyNumberFormat="1" applyFont="1" applyFill="1" applyBorder="1" applyAlignment="1">
      <alignment horizontal="right"/>
    </xf>
    <xf numFmtId="3" fontId="25" fillId="2" borderId="21" xfId="3" applyNumberFormat="1" applyFont="1" applyFill="1" applyBorder="1" applyAlignment="1">
      <alignment horizontal="right"/>
    </xf>
    <xf numFmtId="0" fontId="26" fillId="2" borderId="3" xfId="3" applyFont="1" applyFill="1" applyBorder="1" applyAlignment="1">
      <alignment vertical="center"/>
    </xf>
    <xf numFmtId="0" fontId="26" fillId="19" borderId="9" xfId="3" applyFont="1" applyFill="1" applyBorder="1" applyAlignment="1">
      <alignment horizontal="right" vertical="center"/>
    </xf>
    <xf numFmtId="0" fontId="26" fillId="2" borderId="9" xfId="3" applyFont="1" applyFill="1" applyBorder="1" applyAlignment="1">
      <alignment horizontal="right" vertical="center"/>
    </xf>
    <xf numFmtId="0" fontId="27" fillId="2" borderId="9" xfId="0" applyFont="1" applyFill="1" applyBorder="1" applyAlignment="1">
      <alignment vertical="center"/>
    </xf>
    <xf numFmtId="0" fontId="26" fillId="2" borderId="3" xfId="3" applyFont="1" applyFill="1" applyBorder="1" applyAlignment="1">
      <alignment horizontal="left"/>
    </xf>
    <xf numFmtId="166" fontId="26" fillId="19" borderId="3" xfId="5" applyNumberFormat="1" applyFont="1" applyFill="1" applyBorder="1" applyAlignment="1">
      <alignment horizontal="right" vertical="center"/>
    </xf>
    <xf numFmtId="166" fontId="26" fillId="2" borderId="3" xfId="5" applyNumberFormat="1" applyFont="1" applyFill="1" applyBorder="1" applyAlignment="1">
      <alignment horizontal="right" vertical="center"/>
    </xf>
    <xf numFmtId="166" fontId="26" fillId="2" borderId="3" xfId="3" applyNumberFormat="1" applyFont="1" applyFill="1" applyBorder="1" applyAlignment="1">
      <alignment horizontal="right" vertical="center"/>
    </xf>
    <xf numFmtId="0" fontId="26" fillId="2" borderId="0" xfId="3" applyFont="1" applyFill="1" applyAlignment="1">
      <alignment horizontal="right" vertical="center"/>
    </xf>
    <xf numFmtId="0" fontId="25" fillId="2" borderId="10" xfId="3" applyFont="1" applyFill="1" applyBorder="1" applyAlignment="1">
      <alignment horizontal="left"/>
    </xf>
    <xf numFmtId="166" fontId="25" fillId="19" borderId="10" xfId="5" applyNumberFormat="1" applyFont="1" applyFill="1" applyBorder="1" applyAlignment="1">
      <alignment horizontal="right" vertical="center"/>
    </xf>
    <xf numFmtId="166" fontId="25" fillId="2" borderId="10" xfId="5" applyNumberFormat="1" applyFont="1" applyFill="1" applyBorder="1" applyAlignment="1">
      <alignment horizontal="right" vertical="center"/>
    </xf>
    <xf numFmtId="166" fontId="25" fillId="2" borderId="10" xfId="3" applyNumberFormat="1" applyFont="1" applyFill="1" applyBorder="1" applyAlignment="1">
      <alignment horizontal="right" vertical="center"/>
    </xf>
    <xf numFmtId="0" fontId="26" fillId="19" borderId="10" xfId="3" applyFont="1" applyFill="1" applyBorder="1" applyAlignment="1">
      <alignment horizontal="right" vertical="center"/>
    </xf>
    <xf numFmtId="164" fontId="26" fillId="19" borderId="10" xfId="3" applyNumberFormat="1" applyFont="1" applyFill="1" applyBorder="1" applyAlignment="1">
      <alignment horizontal="right" vertical="center"/>
    </xf>
    <xf numFmtId="0" fontId="26" fillId="2" borderId="10" xfId="3" applyFont="1" applyFill="1" applyBorder="1" applyAlignment="1">
      <alignment horizontal="right" vertical="center"/>
    </xf>
    <xf numFmtId="164" fontId="26" fillId="2" borderId="10" xfId="3" applyNumberFormat="1" applyFont="1" applyFill="1" applyBorder="1" applyAlignment="1">
      <alignment horizontal="right" vertical="center"/>
    </xf>
    <xf numFmtId="0" fontId="26" fillId="2" borderId="11" xfId="3" applyFont="1" applyFill="1" applyBorder="1" applyAlignment="1">
      <alignment horizontal="left"/>
    </xf>
    <xf numFmtId="166" fontId="26" fillId="19" borderId="11" xfId="5" applyNumberFormat="1" applyFont="1" applyFill="1" applyBorder="1" applyAlignment="1">
      <alignment horizontal="right" vertical="center"/>
    </xf>
    <xf numFmtId="166" fontId="26" fillId="2" borderId="11" xfId="5" applyNumberFormat="1" applyFont="1" applyFill="1" applyBorder="1" applyAlignment="1">
      <alignment horizontal="right" vertical="center"/>
    </xf>
    <xf numFmtId="166" fontId="26" fillId="2" borderId="11" xfId="3" applyNumberFormat="1" applyFont="1" applyFill="1" applyBorder="1" applyAlignment="1">
      <alignment horizontal="right" vertical="center"/>
    </xf>
    <xf numFmtId="165" fontId="26" fillId="2" borderId="11" xfId="3" applyNumberFormat="1" applyFont="1" applyFill="1" applyBorder="1" applyAlignment="1">
      <alignment horizontal="right" vertical="center"/>
    </xf>
    <xf numFmtId="4" fontId="26" fillId="2" borderId="3" xfId="3" applyNumberFormat="1" applyFont="1" applyFill="1" applyBorder="1" applyAlignment="1">
      <alignment horizontal="right" vertical="center"/>
    </xf>
    <xf numFmtId="0" fontId="26" fillId="2" borderId="11" xfId="3" applyFont="1" applyFill="1" applyBorder="1" applyAlignment="1">
      <alignment horizontal="right" vertical="center"/>
    </xf>
    <xf numFmtId="0" fontId="26" fillId="2" borderId="11" xfId="5" applyNumberFormat="1" applyFont="1" applyFill="1" applyBorder="1" applyAlignment="1">
      <alignment horizontal="right" vertical="center"/>
    </xf>
    <xf numFmtId="0" fontId="26" fillId="19" borderId="3" xfId="5" applyNumberFormat="1" applyFont="1" applyFill="1" applyBorder="1" applyAlignment="1">
      <alignment horizontal="right" vertical="center"/>
    </xf>
    <xf numFmtId="0" fontId="26" fillId="2" borderId="3" xfId="5" applyNumberFormat="1" applyFont="1" applyFill="1" applyBorder="1" applyAlignment="1">
      <alignment horizontal="right" vertical="center"/>
    </xf>
    <xf numFmtId="0" fontId="26" fillId="2" borderId="3" xfId="3" applyFont="1" applyFill="1" applyBorder="1" applyAlignment="1">
      <alignment horizontal="right" vertical="center"/>
    </xf>
    <xf numFmtId="0" fontId="25" fillId="2" borderId="10" xfId="5" applyNumberFormat="1" applyFont="1" applyFill="1" applyBorder="1" applyAlignment="1">
      <alignment horizontal="right" vertical="center"/>
    </xf>
    <xf numFmtId="3" fontId="26" fillId="2" borderId="0" xfId="3" applyNumberFormat="1" applyFont="1" applyFill="1" applyAlignment="1">
      <alignment horizontal="right" vertical="center"/>
    </xf>
    <xf numFmtId="3" fontId="26" fillId="2" borderId="0" xfId="3" applyNumberFormat="1" applyFont="1" applyFill="1" applyAlignment="1">
      <alignment horizontal="right"/>
    </xf>
    <xf numFmtId="3" fontId="25" fillId="2" borderId="0" xfId="3" applyNumberFormat="1" applyFont="1" applyFill="1" applyAlignment="1">
      <alignment horizontal="right"/>
    </xf>
    <xf numFmtId="165" fontId="25" fillId="19" borderId="10" xfId="3" applyNumberFormat="1" applyFont="1" applyFill="1" applyBorder="1" applyAlignment="1">
      <alignment horizontal="right" vertical="center"/>
    </xf>
    <xf numFmtId="0" fontId="25" fillId="19" borderId="21" xfId="0" applyFont="1" applyFill="1" applyBorder="1" applyAlignment="1">
      <alignment horizontal="right" vertical="center"/>
    </xf>
    <xf numFmtId="0" fontId="26" fillId="2" borderId="3" xfId="3" applyFont="1" applyFill="1" applyBorder="1" applyAlignment="1">
      <alignment horizontal="left" vertical="center" wrapText="1"/>
    </xf>
    <xf numFmtId="0" fontId="25" fillId="19" borderId="3" xfId="0" applyFont="1" applyFill="1" applyBorder="1" applyAlignment="1">
      <alignment horizontal="right" vertical="center"/>
    </xf>
    <xf numFmtId="165" fontId="25" fillId="19" borderId="3" xfId="3" applyNumberFormat="1" applyFont="1" applyFill="1" applyBorder="1" applyAlignment="1">
      <alignment horizontal="right" vertical="center"/>
    </xf>
    <xf numFmtId="0" fontId="25" fillId="2" borderId="0" xfId="3" applyFont="1" applyFill="1" applyAlignment="1">
      <alignment horizontal="right" vertical="center"/>
    </xf>
    <xf numFmtId="0" fontId="26" fillId="0" borderId="11" xfId="3" applyFont="1" applyBorder="1" applyAlignment="1">
      <alignment vertical="center"/>
    </xf>
    <xf numFmtId="165" fontId="26" fillId="19" borderId="11" xfId="3" applyNumberFormat="1" applyFont="1" applyFill="1" applyBorder="1" applyAlignment="1">
      <alignment horizontal="right" vertical="center"/>
    </xf>
    <xf numFmtId="165" fontId="26" fillId="2" borderId="11" xfId="3" applyNumberFormat="1" applyFont="1" applyFill="1" applyBorder="1" applyAlignment="1">
      <alignment horizontal="right"/>
    </xf>
    <xf numFmtId="165" fontId="26" fillId="19" borderId="3" xfId="3" applyNumberFormat="1" applyFont="1" applyFill="1" applyBorder="1" applyAlignment="1">
      <alignment horizontal="right" vertical="center"/>
    </xf>
    <xf numFmtId="0" fontId="26" fillId="2" borderId="11" xfId="3" applyFont="1" applyFill="1" applyBorder="1" applyAlignment="1">
      <alignment vertical="center"/>
    </xf>
    <xf numFmtId="0" fontId="25" fillId="2" borderId="10" xfId="3" applyFont="1" applyFill="1" applyBorder="1"/>
    <xf numFmtId="1" fontId="26" fillId="13" borderId="21" xfId="0" applyNumberFormat="1" applyFont="1" applyFill="1" applyBorder="1" applyAlignment="1">
      <alignment horizontal="right" vertical="center"/>
    </xf>
    <xf numFmtId="0" fontId="26" fillId="13" borderId="21" xfId="0" applyFont="1" applyFill="1" applyBorder="1" applyAlignment="1">
      <alignment horizontal="right" vertical="center"/>
    </xf>
    <xf numFmtId="1" fontId="26" fillId="13" borderId="3" xfId="0" applyNumberFormat="1" applyFont="1" applyFill="1" applyBorder="1" applyAlignment="1">
      <alignment horizontal="right" vertical="center"/>
    </xf>
    <xf numFmtId="0" fontId="26" fillId="13" borderId="3" xfId="0" applyFont="1" applyFill="1" applyBorder="1" applyAlignment="1">
      <alignment horizontal="right" vertical="center"/>
    </xf>
    <xf numFmtId="0" fontId="25" fillId="13" borderId="10" xfId="0" applyFont="1" applyFill="1" applyBorder="1" applyAlignment="1">
      <alignment horizontal="right" vertical="center"/>
    </xf>
    <xf numFmtId="0" fontId="4" fillId="2" borderId="0" xfId="0" applyFont="1" applyFill="1" applyAlignment="1">
      <alignment horizontal="center"/>
    </xf>
    <xf numFmtId="3" fontId="26" fillId="2" borderId="21" xfId="3" applyNumberFormat="1" applyFont="1" applyFill="1" applyBorder="1" applyAlignment="1">
      <alignment vertical="center"/>
    </xf>
    <xf numFmtId="165" fontId="25" fillId="19" borderId="21" xfId="3" applyNumberFormat="1" applyFont="1" applyFill="1" applyBorder="1" applyAlignment="1">
      <alignment horizontal="right" vertical="center"/>
    </xf>
    <xf numFmtId="0" fontId="26" fillId="2" borderId="21" xfId="3" applyFont="1" applyFill="1" applyBorder="1" applyAlignment="1">
      <alignment horizontal="right"/>
    </xf>
    <xf numFmtId="0" fontId="26" fillId="2" borderId="4" xfId="3" applyFont="1" applyFill="1" applyBorder="1" applyAlignment="1">
      <alignment horizontal="left" vertical="center" wrapText="1"/>
    </xf>
    <xf numFmtId="166" fontId="25" fillId="13" borderId="10" xfId="0" applyNumberFormat="1" applyFont="1" applyFill="1" applyBorder="1" applyAlignment="1">
      <alignment horizontal="right" vertical="center"/>
    </xf>
    <xf numFmtId="0" fontId="26" fillId="2" borderId="2" xfId="3" applyFont="1" applyFill="1" applyBorder="1"/>
    <xf numFmtId="0" fontId="26" fillId="13" borderId="21" xfId="0" applyFont="1" applyFill="1" applyBorder="1" applyAlignment="1">
      <alignment horizontal="right"/>
    </xf>
    <xf numFmtId="3" fontId="26" fillId="13" borderId="21" xfId="0" applyNumberFormat="1" applyFont="1" applyFill="1" applyBorder="1" applyAlignment="1">
      <alignment horizontal="right"/>
    </xf>
    <xf numFmtId="0" fontId="26" fillId="13" borderId="3" xfId="0" applyFont="1" applyFill="1" applyBorder="1" applyAlignment="1">
      <alignment horizontal="right"/>
    </xf>
    <xf numFmtId="164" fontId="26" fillId="2" borderId="3" xfId="3" applyNumberFormat="1" applyFont="1" applyFill="1" applyBorder="1" applyAlignment="1">
      <alignment horizontal="right"/>
    </xf>
    <xf numFmtId="164" fontId="26" fillId="13" borderId="3" xfId="0" applyNumberFormat="1" applyFont="1" applyFill="1" applyBorder="1" applyAlignment="1">
      <alignment horizontal="right"/>
    </xf>
    <xf numFmtId="0" fontId="26" fillId="2" borderId="3" xfId="3" applyFont="1" applyFill="1" applyBorder="1" applyAlignment="1">
      <alignment horizontal="right" vertical="top"/>
    </xf>
    <xf numFmtId="0" fontId="26" fillId="13" borderId="3" xfId="0" applyFont="1" applyFill="1" applyBorder="1" applyAlignment="1">
      <alignment horizontal="right" vertical="top"/>
    </xf>
    <xf numFmtId="3" fontId="25" fillId="19" borderId="7" xfId="3" applyNumberFormat="1" applyFont="1" applyFill="1" applyBorder="1" applyAlignment="1">
      <alignment horizontal="right"/>
    </xf>
    <xf numFmtId="3" fontId="26" fillId="2" borderId="7" xfId="3" applyNumberFormat="1" applyFont="1" applyFill="1" applyBorder="1" applyAlignment="1">
      <alignment horizontal="right"/>
    </xf>
    <xf numFmtId="164" fontId="25" fillId="19" borderId="3" xfId="5" applyNumberFormat="1" applyFont="1" applyFill="1" applyBorder="1" applyAlignment="1">
      <alignment horizontal="right"/>
    </xf>
    <xf numFmtId="164" fontId="26" fillId="2" borderId="3" xfId="5" applyNumberFormat="1" applyFont="1" applyFill="1" applyBorder="1" applyAlignment="1">
      <alignment horizontal="right"/>
    </xf>
    <xf numFmtId="164" fontId="25" fillId="19" borderId="4" xfId="5" applyNumberFormat="1" applyFont="1" applyFill="1" applyBorder="1" applyAlignment="1">
      <alignment horizontal="right"/>
    </xf>
    <xf numFmtId="164" fontId="26" fillId="2" borderId="4" xfId="5" applyNumberFormat="1" applyFont="1" applyFill="1" applyBorder="1" applyAlignment="1">
      <alignment horizontal="right"/>
    </xf>
    <xf numFmtId="0" fontId="26" fillId="2" borderId="4" xfId="3" applyFont="1" applyFill="1" applyBorder="1" applyAlignment="1">
      <alignment horizontal="right"/>
    </xf>
    <xf numFmtId="0" fontId="26" fillId="2" borderId="7" xfId="3" applyFont="1" applyFill="1" applyBorder="1"/>
    <xf numFmtId="0" fontId="25" fillId="19" borderId="7" xfId="0" applyFont="1" applyFill="1" applyBorder="1" applyAlignment="1">
      <alignment horizontal="right" vertical="center"/>
    </xf>
    <xf numFmtId="165" fontId="26" fillId="2" borderId="7" xfId="3" applyNumberFormat="1" applyFont="1" applyFill="1" applyBorder="1" applyAlignment="1">
      <alignment horizontal="right" vertical="center"/>
    </xf>
    <xf numFmtId="165" fontId="26" fillId="2" borderId="7" xfId="3" applyNumberFormat="1" applyFont="1" applyFill="1" applyBorder="1" applyAlignment="1">
      <alignment horizontal="right"/>
    </xf>
    <xf numFmtId="166" fontId="25" fillId="19" borderId="7" xfId="0" applyNumberFormat="1" applyFont="1" applyFill="1" applyBorder="1" applyAlignment="1">
      <alignment horizontal="right" vertical="center"/>
    </xf>
    <xf numFmtId="0" fontId="26" fillId="2" borderId="21" xfId="3" applyFont="1" applyFill="1" applyBorder="1" applyAlignment="1">
      <alignment horizontal="left" vertical="center" wrapText="1"/>
    </xf>
    <xf numFmtId="0" fontId="25" fillId="19" borderId="21" xfId="0" applyFont="1" applyFill="1" applyBorder="1" applyAlignment="1">
      <alignment horizontal="right"/>
    </xf>
    <xf numFmtId="166" fontId="25" fillId="19" borderId="4" xfId="0" applyNumberFormat="1" applyFont="1" applyFill="1" applyBorder="1" applyAlignment="1">
      <alignment horizontal="right"/>
    </xf>
    <xf numFmtId="0" fontId="25" fillId="19" borderId="4" xfId="0" applyFont="1" applyFill="1" applyBorder="1" applyAlignment="1">
      <alignment horizontal="right"/>
    </xf>
    <xf numFmtId="3" fontId="25" fillId="19" borderId="21" xfId="0" applyNumberFormat="1" applyFont="1" applyFill="1" applyBorder="1" applyAlignment="1">
      <alignment horizontal="right"/>
    </xf>
    <xf numFmtId="0" fontId="25" fillId="19" borderId="3" xfId="0" applyFont="1" applyFill="1" applyBorder="1" applyAlignment="1">
      <alignment horizontal="right"/>
    </xf>
    <xf numFmtId="166" fontId="25" fillId="19" borderId="3" xfId="0" applyNumberFormat="1" applyFont="1" applyFill="1" applyBorder="1" applyAlignment="1">
      <alignment horizontal="right"/>
    </xf>
    <xf numFmtId="0" fontId="26" fillId="13" borderId="21" xfId="0" applyFont="1" applyFill="1" applyBorder="1" applyAlignment="1">
      <alignment horizontal="left" vertical="center" wrapText="1"/>
    </xf>
    <xf numFmtId="0" fontId="26" fillId="13" borderId="3" xfId="0" applyFont="1" applyFill="1" applyBorder="1" applyAlignment="1">
      <alignment horizontal="left" vertical="center" wrapText="1"/>
    </xf>
    <xf numFmtId="3" fontId="25" fillId="19" borderId="6" xfId="0" applyNumberFormat="1" applyFont="1" applyFill="1" applyBorder="1" applyAlignment="1">
      <alignment wrapText="1"/>
    </xf>
    <xf numFmtId="3" fontId="26" fillId="2" borderId="6" xfId="3" applyNumberFormat="1" applyFont="1" applyFill="1" applyBorder="1" applyAlignment="1">
      <alignment horizontal="right" wrapText="1"/>
    </xf>
    <xf numFmtId="3" fontId="26" fillId="2" borderId="0" xfId="4" applyNumberFormat="1" applyFont="1" applyFill="1" applyAlignment="1">
      <alignment horizontal="right" wrapText="1"/>
    </xf>
    <xf numFmtId="3" fontId="25" fillId="19" borderId="3" xfId="0" applyNumberFormat="1" applyFont="1" applyFill="1" applyBorder="1" applyAlignment="1">
      <alignment wrapText="1"/>
    </xf>
    <xf numFmtId="3" fontId="26" fillId="2" borderId="11" xfId="3" applyNumberFormat="1" applyFont="1" applyFill="1" applyBorder="1" applyAlignment="1">
      <alignment horizontal="right" wrapText="1"/>
    </xf>
    <xf numFmtId="0" fontId="25" fillId="19" borderId="3" xfId="0" applyFont="1" applyFill="1" applyBorder="1" applyAlignment="1">
      <alignment wrapText="1"/>
    </xf>
    <xf numFmtId="3" fontId="26" fillId="2" borderId="4" xfId="3" applyNumberFormat="1" applyFont="1" applyFill="1" applyBorder="1" applyAlignment="1">
      <alignment horizontal="right" wrapText="1"/>
    </xf>
    <xf numFmtId="0" fontId="27" fillId="2" borderId="0" xfId="3" applyFont="1" applyFill="1" applyAlignment="1">
      <alignment horizontal="left" wrapText="1"/>
    </xf>
    <xf numFmtId="3" fontId="25" fillId="19" borderId="10" xfId="0" applyNumberFormat="1" applyFont="1" applyFill="1" applyBorder="1" applyAlignment="1">
      <alignment wrapText="1"/>
    </xf>
    <xf numFmtId="3" fontId="26" fillId="2" borderId="10" xfId="3" applyNumberFormat="1" applyFont="1" applyFill="1" applyBorder="1" applyAlignment="1">
      <alignment horizontal="right" wrapText="1"/>
    </xf>
    <xf numFmtId="3" fontId="26" fillId="2" borderId="0" xfId="3" applyNumberFormat="1" applyFont="1" applyFill="1" applyAlignment="1">
      <alignment horizontal="right" vertical="center" wrapText="1"/>
    </xf>
    <xf numFmtId="3" fontId="26" fillId="2" borderId="4" xfId="3" applyNumberFormat="1" applyFont="1" applyFill="1" applyBorder="1" applyAlignment="1">
      <alignment horizontal="right" vertical="center"/>
    </xf>
    <xf numFmtId="0" fontId="26" fillId="2" borderId="0" xfId="3" applyFont="1" applyFill="1" applyAlignment="1">
      <alignment wrapText="1"/>
    </xf>
    <xf numFmtId="0" fontId="26" fillId="2" borderId="0" xfId="3" applyFont="1" applyFill="1" applyAlignment="1">
      <alignment horizontal="left"/>
    </xf>
    <xf numFmtId="3" fontId="26" fillId="19" borderId="11" xfId="3" applyNumberFormat="1" applyFont="1" applyFill="1" applyBorder="1" applyAlignment="1">
      <alignment vertical="center" wrapText="1"/>
    </xf>
    <xf numFmtId="3" fontId="26" fillId="2" borderId="11" xfId="3" applyNumberFormat="1" applyFont="1" applyFill="1" applyBorder="1" applyAlignment="1">
      <alignment vertical="center" wrapText="1"/>
    </xf>
    <xf numFmtId="10" fontId="26" fillId="2" borderId="0" xfId="4" applyNumberFormat="1" applyFont="1" applyFill="1" applyBorder="1" applyAlignment="1">
      <alignment horizontal="right"/>
    </xf>
    <xf numFmtId="3" fontId="26" fillId="2" borderId="4" xfId="3" applyNumberFormat="1" applyFont="1" applyFill="1" applyBorder="1" applyAlignment="1">
      <alignment horizontal="left" wrapText="1"/>
    </xf>
    <xf numFmtId="3" fontId="26" fillId="19" borderId="4" xfId="3" applyNumberFormat="1" applyFont="1" applyFill="1" applyBorder="1" applyAlignment="1">
      <alignment vertical="center" wrapText="1"/>
    </xf>
    <xf numFmtId="3" fontId="26" fillId="2" borderId="4" xfId="3" applyNumberFormat="1" applyFont="1" applyFill="1" applyBorder="1" applyAlignment="1">
      <alignment vertical="center" wrapText="1"/>
    </xf>
    <xf numFmtId="10" fontId="27" fillId="2" borderId="0" xfId="3" applyNumberFormat="1" applyFont="1" applyFill="1" applyAlignment="1">
      <alignment horizontal="left" wrapText="1"/>
    </xf>
    <xf numFmtId="0" fontId="22" fillId="2" borderId="0" xfId="0" applyFont="1" applyFill="1"/>
    <xf numFmtId="0" fontId="15" fillId="2" borderId="0" xfId="0" applyFont="1" applyFill="1" applyAlignment="1">
      <alignment vertical="center"/>
    </xf>
    <xf numFmtId="0" fontId="27" fillId="2" borderId="0" xfId="0" applyFont="1" applyFill="1" applyAlignment="1">
      <alignment vertical="center" wrapText="1"/>
    </xf>
    <xf numFmtId="0" fontId="27" fillId="2" borderId="27" xfId="0" applyFont="1" applyFill="1" applyBorder="1" applyAlignment="1">
      <alignment wrapText="1"/>
    </xf>
    <xf numFmtId="0" fontId="27" fillId="2" borderId="27" xfId="0" applyFont="1" applyFill="1" applyBorder="1" applyAlignment="1">
      <alignment horizontal="center" wrapText="1"/>
    </xf>
    <xf numFmtId="0" fontId="27" fillId="2" borderId="0" xfId="0" applyFont="1" applyFill="1" applyAlignment="1">
      <alignment wrapText="1"/>
    </xf>
    <xf numFmtId="0" fontId="27" fillId="2" borderId="0" xfId="0" applyFont="1" applyFill="1" applyAlignment="1">
      <alignment horizontal="center" wrapText="1"/>
    </xf>
    <xf numFmtId="0" fontId="27" fillId="2" borderId="37" xfId="0" applyFont="1" applyFill="1" applyBorder="1" applyAlignment="1">
      <alignment horizontal="center" wrapText="1"/>
    </xf>
    <xf numFmtId="0" fontId="4" fillId="2" borderId="0" xfId="0" applyFont="1" applyFill="1" applyAlignment="1">
      <alignment horizontal="center" wrapText="1"/>
    </xf>
    <xf numFmtId="0" fontId="27" fillId="2" borderId="0" xfId="0" applyFont="1" applyFill="1" applyAlignment="1">
      <alignment vertical="top"/>
    </xf>
    <xf numFmtId="0" fontId="4" fillId="2" borderId="0" xfId="0" applyFont="1" applyFill="1" applyAlignment="1">
      <alignment vertical="top"/>
    </xf>
    <xf numFmtId="0" fontId="4" fillId="2" borderId="0" xfId="0" applyFont="1" applyFill="1" applyAlignment="1">
      <alignment vertical="top" wrapText="1"/>
    </xf>
    <xf numFmtId="0" fontId="4" fillId="2" borderId="0" xfId="0" applyFont="1" applyFill="1" applyAlignment="1">
      <alignment horizontal="center" vertical="top" wrapText="1"/>
    </xf>
    <xf numFmtId="0" fontId="27" fillId="2" borderId="36" xfId="0" applyFont="1" applyFill="1" applyBorder="1" applyAlignment="1">
      <alignment wrapText="1"/>
    </xf>
    <xf numFmtId="0" fontId="27" fillId="2" borderId="36" xfId="0" applyFont="1" applyFill="1" applyBorder="1" applyAlignment="1">
      <alignment horizontal="center" wrapText="1"/>
    </xf>
    <xf numFmtId="0" fontId="22" fillId="0" borderId="0" xfId="0" applyFont="1"/>
    <xf numFmtId="49" fontId="4" fillId="2" borderId="0" xfId="0" applyNumberFormat="1" applyFont="1" applyFill="1" applyAlignment="1" applyProtection="1">
      <alignment vertical="top"/>
      <protection locked="0"/>
    </xf>
    <xf numFmtId="0" fontId="27" fillId="2" borderId="29" xfId="0" applyFont="1" applyFill="1" applyBorder="1" applyAlignment="1">
      <alignment horizontal="left" vertical="top"/>
    </xf>
    <xf numFmtId="0" fontId="27" fillId="2" borderId="29" xfId="0" applyFont="1" applyFill="1" applyBorder="1" applyAlignment="1">
      <alignment horizontal="left" vertical="top" wrapText="1"/>
    </xf>
    <xf numFmtId="0" fontId="27" fillId="2" borderId="29" xfId="0" applyFont="1" applyFill="1" applyBorder="1" applyAlignment="1">
      <alignment vertical="top"/>
    </xf>
    <xf numFmtId="0" fontId="27" fillId="2" borderId="29" xfId="0" applyFont="1" applyFill="1" applyBorder="1" applyAlignment="1">
      <alignment vertical="top" wrapText="1"/>
    </xf>
    <xf numFmtId="0" fontId="27" fillId="0" borderId="29" xfId="0" applyFont="1" applyBorder="1" applyAlignment="1">
      <alignment vertical="top" wrapText="1"/>
    </xf>
    <xf numFmtId="167" fontId="26" fillId="2" borderId="29" xfId="0" applyNumberFormat="1" applyFont="1" applyFill="1" applyBorder="1" applyAlignment="1">
      <alignment horizontal="left" vertical="top"/>
    </xf>
    <xf numFmtId="0" fontId="26" fillId="2" borderId="29" xfId="0" applyFont="1" applyFill="1" applyBorder="1" applyAlignment="1">
      <alignment vertical="top" wrapText="1"/>
    </xf>
    <xf numFmtId="0" fontId="26" fillId="2" borderId="29" xfId="0" applyFont="1" applyFill="1" applyBorder="1" applyAlignment="1">
      <alignment vertical="top"/>
    </xf>
    <xf numFmtId="0" fontId="27" fillId="2" borderId="30" xfId="0" applyFont="1" applyFill="1" applyBorder="1" applyAlignment="1">
      <alignment vertical="top" wrapText="1"/>
    </xf>
    <xf numFmtId="0" fontId="27" fillId="2" borderId="28" xfId="0" applyFont="1" applyFill="1" applyBorder="1" applyAlignment="1">
      <alignment vertical="top" wrapText="1"/>
    </xf>
    <xf numFmtId="0" fontId="26" fillId="2" borderId="0" xfId="0" applyFont="1" applyFill="1" applyAlignment="1">
      <alignment vertical="top"/>
    </xf>
    <xf numFmtId="0" fontId="27" fillId="2" borderId="0" xfId="0" applyFont="1" applyFill="1" applyAlignment="1">
      <alignment vertical="top" wrapText="1"/>
    </xf>
    <xf numFmtId="0" fontId="26"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left" vertical="top"/>
    </xf>
    <xf numFmtId="0" fontId="27" fillId="0" borderId="0" xfId="0" applyFont="1" applyAlignment="1">
      <alignment horizontal="left" vertical="top"/>
    </xf>
    <xf numFmtId="0" fontId="27" fillId="0" borderId="0" xfId="0" applyFont="1" applyAlignment="1">
      <alignment horizontal="left" vertical="top" wrapText="1"/>
    </xf>
    <xf numFmtId="0" fontId="26" fillId="0" borderId="0" xfId="3" applyFont="1" applyAlignment="1">
      <alignment horizontal="left" vertical="top" wrapText="1"/>
    </xf>
    <xf numFmtId="0" fontId="27" fillId="0" borderId="28" xfId="0" applyFont="1" applyBorder="1" applyAlignment="1">
      <alignment horizontal="left" vertical="top"/>
    </xf>
    <xf numFmtId="0" fontId="26" fillId="0" borderId="28" xfId="3" applyFont="1" applyBorder="1" applyAlignment="1">
      <alignment horizontal="left" vertical="top" wrapText="1"/>
    </xf>
    <xf numFmtId="0" fontId="27" fillId="0" borderId="28" xfId="0" applyFont="1" applyBorder="1" applyAlignment="1">
      <alignment horizontal="left" vertical="top" wrapText="1"/>
    </xf>
    <xf numFmtId="0" fontId="27" fillId="0" borderId="0" xfId="0" applyFont="1" applyAlignment="1">
      <alignment vertical="top" wrapText="1"/>
    </xf>
    <xf numFmtId="0" fontId="27" fillId="0" borderId="3" xfId="0" applyFont="1" applyBorder="1" applyAlignment="1">
      <alignment vertical="top" wrapText="1"/>
    </xf>
    <xf numFmtId="0" fontId="26" fillId="0" borderId="3" xfId="3" applyFont="1" applyBorder="1" applyAlignment="1">
      <alignment horizontal="left" vertical="top" wrapText="1"/>
    </xf>
    <xf numFmtId="0" fontId="27" fillId="0" borderId="12" xfId="0" applyFont="1" applyBorder="1" applyAlignment="1">
      <alignment horizontal="left" vertical="top" wrapText="1"/>
    </xf>
    <xf numFmtId="0" fontId="27" fillId="0" borderId="3" xfId="0" applyFont="1" applyBorder="1" applyAlignment="1">
      <alignment horizontal="left" vertical="top"/>
    </xf>
    <xf numFmtId="0" fontId="27" fillId="0" borderId="32" xfId="0" applyFont="1" applyBorder="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xf>
    <xf numFmtId="0" fontId="22" fillId="2" borderId="0" xfId="0" applyFont="1" applyFill="1" applyAlignment="1">
      <alignment vertical="top"/>
    </xf>
    <xf numFmtId="0" fontId="77" fillId="2" borderId="0" xfId="0" applyFont="1" applyFill="1" applyAlignment="1">
      <alignment vertical="center"/>
    </xf>
    <xf numFmtId="166" fontId="26" fillId="13" borderId="3" xfId="0" applyNumberFormat="1" applyFont="1" applyFill="1" applyBorder="1" applyAlignment="1">
      <alignment horizontal="right"/>
    </xf>
    <xf numFmtId="165" fontId="25" fillId="19" borderId="3" xfId="0" applyNumberFormat="1" applyFont="1" applyFill="1" applyBorder="1"/>
    <xf numFmtId="165" fontId="25" fillId="19" borderId="23" xfId="0" applyNumberFormat="1" applyFont="1" applyFill="1" applyBorder="1"/>
    <xf numFmtId="165" fontId="26" fillId="2" borderId="23" xfId="3" applyNumberFormat="1" applyFont="1" applyFill="1" applyBorder="1" applyAlignment="1">
      <alignment horizontal="right"/>
    </xf>
    <xf numFmtId="165" fontId="26" fillId="2" borderId="23" xfId="3" applyNumberFormat="1" applyFont="1" applyFill="1" applyBorder="1" applyAlignment="1">
      <alignment horizontal="right" vertical="center"/>
    </xf>
    <xf numFmtId="165" fontId="26" fillId="2" borderId="24" xfId="3" applyNumberFormat="1" applyFont="1" applyFill="1" applyBorder="1" applyAlignment="1">
      <alignment horizontal="right"/>
    </xf>
    <xf numFmtId="165" fontId="26" fillId="2" borderId="24" xfId="3" applyNumberFormat="1" applyFont="1" applyFill="1" applyBorder="1" applyAlignment="1">
      <alignment horizontal="right" vertical="center"/>
    </xf>
    <xf numFmtId="0" fontId="131" fillId="2" borderId="0" xfId="0" applyFont="1" applyFill="1"/>
    <xf numFmtId="0" fontId="139" fillId="4" borderId="0" xfId="0" applyFont="1" applyFill="1" applyAlignment="1">
      <alignment horizontal="left" vertical="top" wrapText="1"/>
    </xf>
    <xf numFmtId="0" fontId="139" fillId="4" borderId="0" xfId="0" applyFont="1" applyFill="1" applyAlignment="1">
      <alignment horizontal="left" wrapText="1"/>
    </xf>
    <xf numFmtId="0" fontId="138" fillId="2" borderId="0" xfId="0" applyFont="1" applyFill="1" applyAlignment="1">
      <alignment horizontal="center" vertical="center" wrapText="1"/>
    </xf>
    <xf numFmtId="0" fontId="140" fillId="4" borderId="0" xfId="0" applyFont="1" applyFill="1" applyAlignment="1">
      <alignment horizontal="left" vertical="top" wrapText="1"/>
    </xf>
    <xf numFmtId="3" fontId="110" fillId="8" borderId="0" xfId="0" applyNumberFormat="1" applyFont="1" applyFill="1" applyAlignment="1">
      <alignment horizontal="left" vertical="center"/>
    </xf>
    <xf numFmtId="0" fontId="111" fillId="3" borderId="0" xfId="2" applyFont="1" applyFill="1" applyAlignment="1">
      <alignment vertical="center"/>
    </xf>
    <xf numFmtId="0" fontId="27" fillId="3" borderId="0" xfId="0" applyFont="1" applyFill="1" applyAlignment="1">
      <alignment horizontal="left"/>
    </xf>
    <xf numFmtId="3" fontId="113" fillId="7" borderId="0" xfId="0" applyNumberFormat="1" applyFont="1" applyFill="1" applyAlignment="1">
      <alignment horizontal="left" vertical="center"/>
    </xf>
    <xf numFmtId="3" fontId="106" fillId="3" borderId="0" xfId="0" applyNumberFormat="1" applyFont="1" applyFill="1" applyAlignment="1">
      <alignment horizontal="left" vertical="center"/>
    </xf>
    <xf numFmtId="0" fontId="4" fillId="3" borderId="0" xfId="0" applyFont="1" applyFill="1" applyAlignment="1">
      <alignment horizontal="left"/>
    </xf>
    <xf numFmtId="3" fontId="112" fillId="6" borderId="0" xfId="0" applyNumberFormat="1" applyFont="1" applyFill="1" applyAlignment="1">
      <alignment horizontal="left" vertical="center"/>
    </xf>
    <xf numFmtId="3" fontId="110" fillId="5" borderId="0" xfId="3" applyNumberFormat="1" applyFont="1" applyFill="1" applyAlignment="1">
      <alignment horizontal="left" vertical="center"/>
    </xf>
    <xf numFmtId="0" fontId="105" fillId="3" borderId="0" xfId="0" applyFont="1" applyFill="1" applyAlignment="1">
      <alignment horizontal="left"/>
    </xf>
    <xf numFmtId="0" fontId="110" fillId="4" borderId="0" xfId="0" applyFont="1" applyFill="1" applyAlignment="1">
      <alignment vertical="center"/>
    </xf>
    <xf numFmtId="0" fontId="41" fillId="3" borderId="0" xfId="0" applyFont="1" applyFill="1" applyAlignment="1">
      <alignment horizontal="left" vertical="top" wrapText="1"/>
    </xf>
    <xf numFmtId="0" fontId="95" fillId="3" borderId="0" xfId="0" applyFont="1" applyFill="1" applyAlignment="1">
      <alignment horizontal="left" vertical="top"/>
    </xf>
    <xf numFmtId="0" fontId="105" fillId="2" borderId="0" xfId="0" applyFont="1" applyFill="1" applyAlignment="1">
      <alignment horizontal="left"/>
    </xf>
    <xf numFmtId="3" fontId="106" fillId="4" borderId="0" xfId="3" applyNumberFormat="1" applyFont="1" applyFill="1" applyAlignment="1">
      <alignment horizontal="left" vertical="center"/>
    </xf>
    <xf numFmtId="0" fontId="41" fillId="3" borderId="0" xfId="0" applyFont="1" applyFill="1" applyAlignment="1">
      <alignment vertical="top" wrapText="1"/>
    </xf>
    <xf numFmtId="0" fontId="41" fillId="3" borderId="0" xfId="0" applyFont="1" applyFill="1" applyAlignment="1">
      <alignment vertical="top"/>
    </xf>
    <xf numFmtId="3" fontId="61" fillId="13" borderId="21" xfId="0" applyNumberFormat="1" applyFont="1" applyFill="1" applyBorder="1" applyAlignment="1">
      <alignment horizontal="left" wrapText="1"/>
    </xf>
    <xf numFmtId="3" fontId="61" fillId="13" borderId="4" xfId="0" applyNumberFormat="1" applyFont="1" applyFill="1" applyBorder="1" applyAlignment="1">
      <alignment horizontal="left" wrapText="1"/>
    </xf>
    <xf numFmtId="0" fontId="79" fillId="2" borderId="0" xfId="0" applyFont="1" applyFill="1" applyAlignment="1">
      <alignment horizontal="left" vertical="center" wrapText="1"/>
    </xf>
    <xf numFmtId="0" fontId="76" fillId="0" borderId="0" xfId="9" applyFont="1" applyAlignment="1">
      <alignment horizontal="left" vertical="center" wrapText="1"/>
    </xf>
    <xf numFmtId="0" fontId="54" fillId="0" borderId="0" xfId="9" applyFont="1" applyAlignment="1">
      <alignment wrapText="1"/>
    </xf>
    <xf numFmtId="0" fontId="64" fillId="0" borderId="0" xfId="9" applyFont="1" applyAlignment="1">
      <alignment wrapText="1"/>
    </xf>
    <xf numFmtId="0" fontId="53" fillId="13" borderId="0" xfId="9" applyFont="1" applyFill="1" applyAlignment="1">
      <alignment wrapText="1"/>
    </xf>
    <xf numFmtId="0" fontId="78" fillId="13" borderId="0" xfId="9" applyFont="1" applyFill="1" applyAlignment="1">
      <alignment wrapText="1"/>
    </xf>
    <xf numFmtId="0" fontId="97" fillId="0" borderId="0" xfId="9" applyFont="1" applyAlignment="1">
      <alignment wrapText="1"/>
    </xf>
    <xf numFmtId="0" fontId="73" fillId="0" borderId="26" xfId="9" applyFont="1" applyBorder="1" applyAlignment="1">
      <alignment wrapText="1"/>
    </xf>
    <xf numFmtId="0" fontId="76" fillId="0" borderId="22" xfId="9" applyFont="1" applyBorder="1" applyAlignment="1">
      <alignment horizontal="left" vertical="center"/>
    </xf>
    <xf numFmtId="0" fontId="76" fillId="0" borderId="21" xfId="9" applyFont="1" applyBorder="1" applyAlignment="1">
      <alignment horizontal="left" vertical="center"/>
    </xf>
    <xf numFmtId="0" fontId="76" fillId="0" borderId="4" xfId="9" applyFont="1" applyBorder="1" applyAlignment="1">
      <alignment horizontal="left" vertical="center" wrapText="1"/>
    </xf>
    <xf numFmtId="0" fontId="23" fillId="0" borderId="0" xfId="9" applyFont="1" applyAlignment="1">
      <alignment horizontal="right" wrapText="1"/>
    </xf>
    <xf numFmtId="0" fontId="23" fillId="0" borderId="2" xfId="9" applyFont="1" applyBorder="1" applyAlignment="1">
      <alignment horizontal="right" wrapText="1"/>
    </xf>
    <xf numFmtId="0" fontId="23" fillId="0" borderId="0" xfId="9" applyFont="1" applyAlignment="1">
      <alignment horizontal="center" wrapText="1"/>
    </xf>
    <xf numFmtId="0" fontId="26" fillId="0" borderId="12" xfId="9" applyFont="1" applyBorder="1" applyAlignment="1">
      <alignment horizontal="left" vertical="center"/>
    </xf>
    <xf numFmtId="0" fontId="26" fillId="0" borderId="3" xfId="9" applyFont="1" applyBorder="1" applyAlignment="1">
      <alignment horizontal="left" vertical="center"/>
    </xf>
    <xf numFmtId="0" fontId="26" fillId="0" borderId="12" xfId="9" applyFont="1" applyBorder="1" applyAlignment="1">
      <alignment horizontal="right" vertical="center"/>
    </xf>
    <xf numFmtId="0" fontId="26" fillId="0" borderId="3" xfId="9" applyFont="1" applyBorder="1" applyAlignment="1">
      <alignment horizontal="right" vertical="center"/>
    </xf>
    <xf numFmtId="0" fontId="95" fillId="0" borderId="0" xfId="9" applyFont="1" applyAlignment="1">
      <alignment horizontal="left" vertical="center" wrapText="1"/>
    </xf>
    <xf numFmtId="0" fontId="27" fillId="0" borderId="0" xfId="9" applyFont="1" applyAlignment="1">
      <alignment horizontal="left" vertical="center" wrapText="1"/>
    </xf>
    <xf numFmtId="0" fontId="4" fillId="0" borderId="0" xfId="9" applyFont="1" applyAlignment="1">
      <alignment horizontal="left" vertical="center" wrapText="1"/>
    </xf>
    <xf numFmtId="0" fontId="26" fillId="0" borderId="0" xfId="9" applyFont="1" applyAlignment="1">
      <alignment horizontal="left" vertical="center" wrapText="1"/>
    </xf>
    <xf numFmtId="0" fontId="26" fillId="0" borderId="0" xfId="9" applyFont="1" applyAlignment="1">
      <alignment horizontal="left" wrapText="1"/>
    </xf>
    <xf numFmtId="0" fontId="87" fillId="2" borderId="0" xfId="9" applyFont="1" applyFill="1" applyAlignment="1">
      <alignment vertical="center" wrapText="1"/>
    </xf>
    <xf numFmtId="0" fontId="41" fillId="0" borderId="0" xfId="9" applyFont="1" applyAlignment="1">
      <alignment horizontal="left" vertical="center" wrapText="1"/>
    </xf>
    <xf numFmtId="0" fontId="87" fillId="0" borderId="0" xfId="9" applyFont="1" applyAlignment="1">
      <alignment horizontal="left" vertical="center" wrapText="1"/>
    </xf>
    <xf numFmtId="0" fontId="41" fillId="2" borderId="12" xfId="9" applyFont="1" applyFill="1" applyBorder="1" applyAlignment="1">
      <alignment horizontal="left" vertical="center" wrapText="1"/>
    </xf>
    <xf numFmtId="0" fontId="41" fillId="2" borderId="0" xfId="9" applyFont="1" applyFill="1" applyAlignment="1">
      <alignment horizontal="left" vertical="center" wrapText="1"/>
    </xf>
    <xf numFmtId="0" fontId="47" fillId="13" borderId="13" xfId="0" applyFont="1" applyFill="1" applyBorder="1" applyAlignment="1">
      <alignment horizontal="center" wrapText="1"/>
    </xf>
    <xf numFmtId="0" fontId="95" fillId="2" borderId="0" xfId="0" applyFont="1" applyFill="1" applyAlignment="1">
      <alignment horizontal="left" wrapText="1"/>
    </xf>
    <xf numFmtId="0" fontId="4" fillId="2" borderId="0" xfId="0" applyFont="1" applyFill="1" applyAlignment="1">
      <alignment horizontal="left" wrapText="1"/>
    </xf>
    <xf numFmtId="0" fontId="53" fillId="13" borderId="12" xfId="0" applyFont="1" applyFill="1" applyBorder="1" applyAlignment="1">
      <alignment horizontal="left" vertical="center"/>
    </xf>
    <xf numFmtId="0" fontId="78" fillId="13" borderId="12" xfId="0" applyFont="1" applyFill="1" applyBorder="1" applyAlignment="1">
      <alignment horizontal="left" vertical="center"/>
    </xf>
    <xf numFmtId="0" fontId="53" fillId="13" borderId="12" xfId="0" applyFont="1" applyFill="1" applyBorder="1" applyAlignment="1">
      <alignment horizontal="left" vertical="top" wrapText="1"/>
    </xf>
    <xf numFmtId="0" fontId="54" fillId="2" borderId="0" xfId="0" applyFont="1" applyFill="1" applyAlignment="1">
      <alignment horizontal="left" vertical="center"/>
    </xf>
    <xf numFmtId="0" fontId="54" fillId="2" borderId="0" xfId="0" applyFont="1" applyFill="1" applyAlignment="1">
      <alignment horizontal="left" vertical="top" wrapText="1"/>
    </xf>
    <xf numFmtId="0" fontId="95" fillId="2" borderId="0" xfId="0" applyFont="1" applyFill="1" applyAlignment="1">
      <alignment wrapText="1"/>
    </xf>
    <xf numFmtId="0" fontId="4" fillId="2" borderId="0" xfId="0" applyFont="1" applyFill="1" applyAlignment="1">
      <alignment wrapText="1"/>
    </xf>
    <xf numFmtId="0" fontId="47" fillId="13" borderId="13" xfId="0" applyFont="1" applyFill="1" applyBorder="1"/>
    <xf numFmtId="0" fontId="53" fillId="13" borderId="0" xfId="0" applyFont="1" applyFill="1" applyAlignment="1">
      <alignment horizontal="left" vertical="center" wrapText="1"/>
    </xf>
    <xf numFmtId="0" fontId="53" fillId="2" borderId="0" xfId="0" applyFont="1" applyFill="1" applyAlignment="1">
      <alignment horizontal="left" vertical="top" wrapText="1"/>
    </xf>
    <xf numFmtId="0" fontId="53" fillId="2" borderId="0" xfId="0" applyFont="1" applyFill="1" applyAlignment="1">
      <alignment horizontal="left" vertical="center" wrapText="1"/>
    </xf>
    <xf numFmtId="0" fontId="54" fillId="2" borderId="12" xfId="0" applyFont="1" applyFill="1" applyBorder="1" applyAlignment="1">
      <alignment horizontal="left" vertical="center" wrapText="1"/>
    </xf>
    <xf numFmtId="0" fontId="66" fillId="2" borderId="12" xfId="0" applyFont="1" applyFill="1" applyBorder="1" applyAlignment="1">
      <alignment horizontal="left" vertical="center" wrapText="1"/>
    </xf>
    <xf numFmtId="0" fontId="53" fillId="2" borderId="12" xfId="0" applyFont="1" applyFill="1" applyBorder="1" applyAlignment="1">
      <alignment horizontal="left" vertical="center" wrapText="1"/>
    </xf>
    <xf numFmtId="3" fontId="26" fillId="13" borderId="4" xfId="0" applyNumberFormat="1" applyFont="1" applyFill="1" applyBorder="1" applyAlignment="1">
      <alignment horizontal="left" wrapText="1"/>
    </xf>
    <xf numFmtId="3" fontId="26" fillId="13" borderId="3" xfId="0" applyNumberFormat="1" applyFont="1" applyFill="1" applyBorder="1" applyAlignment="1">
      <alignment horizontal="left" wrapText="1"/>
    </xf>
    <xf numFmtId="0" fontId="55" fillId="2" borderId="0" xfId="0" applyFont="1" applyFill="1" applyAlignment="1">
      <alignment horizontal="left" vertical="top" wrapText="1"/>
    </xf>
    <xf numFmtId="0" fontId="54" fillId="2" borderId="0" xfId="3" applyFont="1" applyFill="1" applyAlignment="1">
      <alignment wrapText="1"/>
    </xf>
    <xf numFmtId="0" fontId="73" fillId="2" borderId="0" xfId="3" applyFont="1" applyFill="1" applyAlignment="1">
      <alignment wrapText="1"/>
    </xf>
    <xf numFmtId="0" fontId="54" fillId="0" borderId="0" xfId="3" applyFont="1" applyAlignment="1">
      <alignment horizontal="left" wrapText="1"/>
    </xf>
    <xf numFmtId="0" fontId="73" fillId="0" borderId="0" xfId="3" applyFont="1" applyAlignment="1">
      <alignment horizontal="left" wrapText="1"/>
    </xf>
    <xf numFmtId="0" fontId="43" fillId="2" borderId="0" xfId="0" applyFont="1" applyFill="1" applyAlignment="1">
      <alignment horizontal="left" vertical="center" wrapText="1"/>
    </xf>
    <xf numFmtId="0" fontId="47" fillId="2" borderId="2" xfId="3" applyFont="1" applyFill="1" applyBorder="1" applyAlignment="1">
      <alignment horizontal="center" wrapText="1"/>
    </xf>
    <xf numFmtId="0" fontId="61" fillId="2" borderId="3" xfId="3" applyFont="1" applyFill="1" applyBorder="1" applyAlignment="1">
      <alignment horizontal="left" vertical="center" wrapText="1"/>
    </xf>
    <xf numFmtId="0" fontId="26" fillId="2" borderId="3" xfId="3" applyFont="1" applyFill="1" applyBorder="1" applyAlignment="1">
      <alignment horizontal="left" vertical="center" wrapText="1"/>
    </xf>
    <xf numFmtId="0" fontId="54" fillId="2" borderId="12" xfId="0" applyFont="1" applyFill="1" applyBorder="1" applyAlignment="1">
      <alignment vertical="center" wrapText="1"/>
    </xf>
    <xf numFmtId="0" fontId="54" fillId="2" borderId="0" xfId="0" applyFont="1" applyFill="1" applyAlignment="1">
      <alignment vertical="center" wrapText="1"/>
    </xf>
    <xf numFmtId="0" fontId="54" fillId="2" borderId="0" xfId="0" applyFont="1" applyFill="1" applyAlignment="1">
      <alignment vertical="center"/>
    </xf>
    <xf numFmtId="0" fontId="53" fillId="2" borderId="0" xfId="0" applyFont="1" applyFill="1" applyAlignment="1">
      <alignment horizontal="left" vertical="center"/>
    </xf>
    <xf numFmtId="0" fontId="55" fillId="2" borderId="0" xfId="0" applyFont="1" applyFill="1" applyAlignment="1">
      <alignment horizontal="left" vertical="center"/>
    </xf>
    <xf numFmtId="0" fontId="47" fillId="19" borderId="2" xfId="3" applyFont="1" applyFill="1" applyBorder="1" applyAlignment="1">
      <alignment horizontal="center" wrapText="1"/>
    </xf>
    <xf numFmtId="0" fontId="47" fillId="2" borderId="2" xfId="0" applyFont="1" applyFill="1" applyBorder="1" applyAlignment="1">
      <alignment horizontal="center" wrapText="1"/>
    </xf>
    <xf numFmtId="0" fontId="47" fillId="19" borderId="2" xfId="3" applyFont="1" applyFill="1" applyBorder="1" applyAlignment="1">
      <alignment horizontal="center" vertical="center" wrapText="1"/>
    </xf>
    <xf numFmtId="0" fontId="61" fillId="2" borderId="21" xfId="3" applyFont="1" applyFill="1" applyBorder="1" applyAlignment="1">
      <alignment horizontal="left" vertical="center"/>
    </xf>
    <xf numFmtId="0" fontId="26" fillId="2" borderId="21" xfId="3" applyFont="1" applyFill="1" applyBorder="1" applyAlignment="1">
      <alignment horizontal="left" vertical="center"/>
    </xf>
    <xf numFmtId="0" fontId="47" fillId="0" borderId="2" xfId="3" applyFont="1" applyBorder="1" applyAlignment="1">
      <alignment horizontal="left" vertical="center" wrapText="1"/>
    </xf>
    <xf numFmtId="3" fontId="26" fillId="13" borderId="3" xfId="0" applyNumberFormat="1" applyFont="1" applyFill="1" applyBorder="1" applyAlignment="1">
      <alignment horizontal="left" vertical="center" wrapText="1"/>
    </xf>
    <xf numFmtId="0" fontId="54" fillId="2" borderId="0" xfId="0" applyFont="1" applyFill="1" applyAlignment="1">
      <alignment horizontal="left" vertical="center" wrapText="1"/>
    </xf>
    <xf numFmtId="0" fontId="26" fillId="2" borderId="4" xfId="3" applyFont="1" applyFill="1" applyBorder="1" applyAlignment="1">
      <alignment horizontal="left" vertical="center" wrapText="1"/>
    </xf>
    <xf numFmtId="0" fontId="61" fillId="2" borderId="3" xfId="3" applyFont="1" applyFill="1" applyBorder="1" applyAlignment="1">
      <alignment horizontal="left" vertical="center"/>
    </xf>
    <xf numFmtId="0" fontId="26" fillId="2" borderId="3" xfId="3" applyFont="1" applyFill="1" applyBorder="1" applyAlignment="1">
      <alignment horizontal="left" vertical="center"/>
    </xf>
    <xf numFmtId="0" fontId="54" fillId="2" borderId="12" xfId="0" applyFont="1" applyFill="1" applyBorder="1" applyAlignment="1">
      <alignment horizontal="left" vertical="center" wrapText="1" readingOrder="1"/>
    </xf>
    <xf numFmtId="0" fontId="54" fillId="2" borderId="0" xfId="0" applyFont="1" applyFill="1" applyAlignment="1">
      <alignment vertical="top" wrapText="1" readingOrder="1"/>
    </xf>
    <xf numFmtId="0" fontId="54" fillId="2" borderId="0" xfId="3" applyFont="1" applyFill="1" applyAlignment="1">
      <alignment horizontal="left" vertical="top" wrapText="1"/>
    </xf>
    <xf numFmtId="0" fontId="54" fillId="2" borderId="0" xfId="3" applyFont="1" applyFill="1"/>
    <xf numFmtId="0" fontId="48" fillId="2" borderId="0" xfId="3" applyFont="1" applyFill="1" applyAlignment="1">
      <alignment horizontal="center" wrapText="1"/>
    </xf>
    <xf numFmtId="0" fontId="61" fillId="2" borderId="4" xfId="3" applyFont="1" applyFill="1" applyBorder="1" applyAlignment="1">
      <alignment horizontal="left" wrapText="1"/>
    </xf>
    <xf numFmtId="0" fontId="54" fillId="2" borderId="0" xfId="3" applyFont="1" applyFill="1" applyAlignment="1">
      <alignment horizontal="left" vertical="center" wrapText="1"/>
    </xf>
    <xf numFmtId="0" fontId="73" fillId="2" borderId="0" xfId="3" applyFont="1" applyFill="1" applyAlignment="1">
      <alignment horizontal="left" vertical="center" wrapText="1"/>
    </xf>
    <xf numFmtId="0" fontId="78" fillId="13" borderId="12" xfId="0" applyFont="1" applyFill="1" applyBorder="1" applyAlignment="1">
      <alignment horizontal="left" vertical="top" wrapText="1"/>
    </xf>
    <xf numFmtId="0" fontId="54" fillId="2" borderId="0" xfId="0" applyFont="1" applyFill="1" applyAlignment="1">
      <alignment horizontal="left" vertical="center" wrapText="1" readingOrder="1"/>
    </xf>
    <xf numFmtId="0" fontId="73" fillId="2" borderId="0" xfId="0" applyFont="1" applyFill="1" applyAlignment="1">
      <alignment horizontal="left" vertical="center" wrapText="1" readingOrder="1"/>
    </xf>
    <xf numFmtId="0" fontId="53" fillId="2" borderId="26" xfId="3" applyFont="1" applyFill="1" applyBorder="1" applyAlignment="1">
      <alignment vertical="top" wrapText="1"/>
    </xf>
    <xf numFmtId="0" fontId="78" fillId="2" borderId="0" xfId="3" applyFont="1" applyFill="1" applyAlignment="1">
      <alignment vertical="top" wrapText="1"/>
    </xf>
    <xf numFmtId="0" fontId="78" fillId="2" borderId="26" xfId="3" applyFont="1" applyFill="1" applyBorder="1" applyAlignment="1">
      <alignment vertical="top" wrapText="1"/>
    </xf>
    <xf numFmtId="0" fontId="54" fillId="2" borderId="0" xfId="3" applyFont="1" applyFill="1" applyAlignment="1">
      <alignment horizontal="left" vertical="center"/>
    </xf>
    <xf numFmtId="0" fontId="54" fillId="2" borderId="12" xfId="3" applyFont="1" applyFill="1" applyBorder="1" applyAlignment="1">
      <alignment horizontal="left" vertical="center" wrapText="1"/>
    </xf>
    <xf numFmtId="0" fontId="53" fillId="2" borderId="0" xfId="3" applyFont="1" applyFill="1" applyAlignment="1">
      <alignment horizontal="left" vertical="center" wrapText="1"/>
    </xf>
    <xf numFmtId="0" fontId="73" fillId="2" borderId="0" xfId="3" applyFont="1" applyFill="1" applyAlignment="1">
      <alignment horizontal="left" vertical="top" wrapText="1"/>
    </xf>
    <xf numFmtId="0" fontId="53" fillId="2" borderId="0" xfId="0" applyFont="1" applyFill="1" applyAlignment="1">
      <alignment vertical="top" wrapText="1"/>
    </xf>
    <xf numFmtId="0" fontId="78" fillId="2" borderId="0" xfId="0" applyFont="1" applyFill="1" applyAlignment="1">
      <alignment vertical="top" wrapText="1"/>
    </xf>
    <xf numFmtId="0" fontId="47" fillId="2" borderId="37"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36" xfId="0" applyFont="1" applyFill="1" applyBorder="1" applyAlignment="1">
      <alignment horizontal="left" vertical="center" wrapText="1"/>
    </xf>
    <xf numFmtId="0" fontId="27" fillId="2" borderId="0" xfId="0" applyFont="1" applyFill="1" applyAlignment="1">
      <alignment horizontal="left" vertical="top" wrapText="1"/>
    </xf>
    <xf numFmtId="0" fontId="27" fillId="2" borderId="36" xfId="0" applyFont="1" applyFill="1" applyBorder="1" applyAlignment="1">
      <alignment horizontal="left" vertical="top" wrapText="1"/>
    </xf>
    <xf numFmtId="0" fontId="27" fillId="2" borderId="37" xfId="0" applyFont="1" applyFill="1" applyBorder="1" applyAlignment="1">
      <alignment horizontal="center" vertical="top" wrapText="1"/>
    </xf>
    <xf numFmtId="0" fontId="27" fillId="2" borderId="36"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37" xfId="0" applyFont="1" applyFill="1" applyBorder="1" applyAlignment="1">
      <alignment horizontal="left" vertical="top" wrapText="1"/>
    </xf>
    <xf numFmtId="0" fontId="22" fillId="2" borderId="0" xfId="0" applyFont="1" applyFill="1"/>
    <xf numFmtId="0" fontId="122" fillId="2" borderId="0" xfId="2" applyFont="1" applyFill="1" applyBorder="1" applyAlignment="1">
      <alignment horizontal="left" vertical="top" wrapText="1"/>
    </xf>
    <xf numFmtId="0" fontId="122" fillId="2" borderId="36" xfId="2" applyFont="1" applyFill="1" applyBorder="1" applyAlignment="1">
      <alignment horizontal="left" vertical="top" wrapText="1"/>
    </xf>
    <xf numFmtId="0" fontId="27" fillId="2" borderId="0" xfId="0" applyFont="1" applyFill="1" applyAlignment="1">
      <alignment horizontal="left" vertical="center" wrapText="1"/>
    </xf>
    <xf numFmtId="0" fontId="47" fillId="2" borderId="27" xfId="0" applyFont="1" applyFill="1" applyBorder="1" applyAlignment="1">
      <alignment horizontal="left" vertical="center" wrapText="1"/>
    </xf>
    <xf numFmtId="0" fontId="51" fillId="3" borderId="29" xfId="0" applyFont="1" applyFill="1" applyBorder="1" applyAlignment="1">
      <alignment horizontal="left" vertical="top" wrapText="1"/>
    </xf>
    <xf numFmtId="0" fontId="123" fillId="3" borderId="29" xfId="0" applyFont="1" applyFill="1" applyBorder="1" applyAlignment="1">
      <alignment horizontal="left" vertical="top" wrapText="1"/>
    </xf>
    <xf numFmtId="0" fontId="106" fillId="8" borderId="29" xfId="0" applyFont="1" applyFill="1" applyBorder="1" applyAlignment="1">
      <alignment horizontal="left" vertical="center"/>
    </xf>
    <xf numFmtId="0" fontId="26" fillId="2" borderId="30" xfId="0" applyFont="1" applyFill="1" applyBorder="1" applyAlignment="1">
      <alignment horizontal="left" vertical="top" wrapText="1"/>
    </xf>
    <xf numFmtId="0" fontId="26" fillId="2" borderId="0" xfId="0" applyFont="1" applyFill="1" applyAlignment="1">
      <alignment horizontal="left" vertical="top" wrapText="1"/>
    </xf>
    <xf numFmtId="0" fontId="26" fillId="2" borderId="28" xfId="0" applyFont="1" applyFill="1" applyBorder="1" applyAlignment="1">
      <alignment horizontal="left" vertical="top" wrapText="1"/>
    </xf>
    <xf numFmtId="0" fontId="106" fillId="4" borderId="29" xfId="0" applyFont="1" applyFill="1" applyBorder="1" applyAlignment="1">
      <alignment horizontal="left" vertical="center"/>
    </xf>
    <xf numFmtId="0" fontId="61" fillId="2" borderId="29" xfId="0" applyFont="1" applyFill="1" applyBorder="1" applyAlignment="1">
      <alignment horizontal="left" vertical="top" wrapText="1"/>
    </xf>
    <xf numFmtId="0" fontId="92" fillId="2" borderId="30" xfId="0" applyFont="1" applyFill="1" applyBorder="1" applyAlignment="1">
      <alignment horizontal="left" vertical="top" wrapText="1"/>
    </xf>
    <xf numFmtId="0" fontId="92" fillId="2" borderId="28" xfId="0" applyFont="1" applyFill="1" applyBorder="1" applyAlignment="1">
      <alignment horizontal="left" vertical="top" wrapText="1"/>
    </xf>
    <xf numFmtId="0" fontId="116" fillId="2" borderId="30" xfId="0" applyFont="1" applyFill="1" applyBorder="1" applyAlignment="1">
      <alignment horizontal="center" vertical="top" wrapText="1"/>
    </xf>
    <xf numFmtId="0" fontId="116" fillId="2" borderId="28" xfId="0" applyFont="1" applyFill="1" applyBorder="1" applyAlignment="1">
      <alignment horizontal="center" vertical="top" wrapText="1"/>
    </xf>
    <xf numFmtId="0" fontId="27" fillId="2" borderId="29" xfId="0" applyFont="1" applyFill="1" applyBorder="1" applyAlignment="1">
      <alignment vertical="top" wrapText="1"/>
    </xf>
    <xf numFmtId="0" fontId="27" fillId="2" borderId="29" xfId="0" applyFont="1" applyFill="1" applyBorder="1" applyAlignment="1">
      <alignment vertical="top"/>
    </xf>
    <xf numFmtId="0" fontId="116" fillId="2" borderId="30" xfId="0" applyFont="1" applyFill="1" applyBorder="1" applyAlignment="1">
      <alignment horizontal="left" vertical="top" wrapText="1"/>
    </xf>
    <xf numFmtId="0" fontId="116" fillId="2" borderId="0" xfId="0" applyFont="1" applyFill="1" applyAlignment="1">
      <alignment horizontal="left" vertical="top" wrapText="1"/>
    </xf>
    <xf numFmtId="0" fontId="116" fillId="2" borderId="28" xfId="0" applyFont="1" applyFill="1" applyBorder="1" applyAlignment="1">
      <alignment horizontal="left" vertical="top" wrapText="1"/>
    </xf>
    <xf numFmtId="0" fontId="61" fillId="2" borderId="29" xfId="0" applyFont="1" applyFill="1" applyBorder="1" applyAlignment="1">
      <alignment vertical="top" wrapText="1"/>
    </xf>
    <xf numFmtId="0" fontId="116" fillId="2" borderId="0" xfId="0" applyFont="1" applyFill="1" applyAlignment="1">
      <alignment horizontal="center" vertical="top" wrapText="1"/>
    </xf>
    <xf numFmtId="0" fontId="61" fillId="0" borderId="30" xfId="0" applyFont="1" applyBorder="1" applyAlignment="1">
      <alignment horizontal="left" vertical="top" wrapText="1"/>
    </xf>
    <xf numFmtId="0" fontId="61" fillId="0" borderId="0" xfId="0" applyFont="1" applyAlignment="1">
      <alignment horizontal="left" vertical="top" wrapText="1"/>
    </xf>
    <xf numFmtId="0" fontId="61" fillId="0" borderId="28" xfId="0" applyFont="1" applyBorder="1" applyAlignment="1">
      <alignment horizontal="left" vertical="top" wrapText="1"/>
    </xf>
    <xf numFmtId="0" fontId="116" fillId="2" borderId="29" xfId="0" applyFont="1" applyFill="1" applyBorder="1" applyAlignment="1">
      <alignment horizontal="left" vertical="top" wrapText="1"/>
    </xf>
    <xf numFmtId="0" fontId="116" fillId="2" borderId="29" xfId="0" applyFont="1" applyFill="1" applyBorder="1" applyAlignment="1">
      <alignment vertical="top" wrapText="1"/>
    </xf>
    <xf numFmtId="0" fontId="61" fillId="2" borderId="30" xfId="0" applyFont="1" applyFill="1" applyBorder="1" applyAlignment="1">
      <alignment horizontal="left" vertical="top" wrapText="1"/>
    </xf>
    <xf numFmtId="0" fontId="61" fillId="2" borderId="0" xfId="0" applyFont="1" applyFill="1" applyAlignment="1">
      <alignment horizontal="left" vertical="top" wrapText="1"/>
    </xf>
    <xf numFmtId="0" fontId="61" fillId="2" borderId="28" xfId="0" applyFont="1" applyFill="1" applyBorder="1" applyAlignment="1">
      <alignment horizontal="left" vertical="top" wrapText="1"/>
    </xf>
    <xf numFmtId="0" fontId="61" fillId="2" borderId="29" xfId="0" applyFont="1" applyFill="1" applyBorder="1" applyAlignment="1">
      <alignment vertical="top"/>
    </xf>
    <xf numFmtId="0" fontId="26" fillId="2" borderId="30" xfId="0" applyFont="1" applyFill="1" applyBorder="1" applyAlignment="1">
      <alignment vertical="top" wrapText="1"/>
    </xf>
    <xf numFmtId="0" fontId="116" fillId="2" borderId="0" xfId="0" applyFont="1" applyFill="1" applyAlignment="1">
      <alignment vertical="top" wrapText="1"/>
    </xf>
    <xf numFmtId="0" fontId="116" fillId="2" borderId="28" xfId="0" applyFont="1" applyFill="1" applyBorder="1" applyAlignment="1">
      <alignment vertical="top" wrapText="1"/>
    </xf>
    <xf numFmtId="0" fontId="106" fillId="4" borderId="30" xfId="0" applyFont="1" applyFill="1" applyBorder="1" applyAlignment="1">
      <alignment horizontal="left" vertical="center"/>
    </xf>
    <xf numFmtId="0" fontId="123" fillId="3" borderId="28" xfId="0" applyFont="1" applyFill="1" applyBorder="1" applyAlignment="1">
      <alignment horizontal="left" vertical="top" wrapText="1"/>
    </xf>
    <xf numFmtId="0" fontId="116" fillId="0" borderId="0" xfId="0" applyFont="1" applyAlignment="1">
      <alignment horizontal="left" vertical="top" wrapText="1"/>
    </xf>
    <xf numFmtId="0" fontId="91" fillId="2" borderId="30" xfId="0" applyFont="1" applyFill="1" applyBorder="1" applyAlignment="1">
      <alignment horizontal="left" vertical="top" wrapText="1"/>
    </xf>
    <xf numFmtId="0" fontId="91" fillId="2" borderId="0" xfId="0" applyFont="1" applyFill="1" applyAlignment="1">
      <alignment horizontal="left" vertical="top" wrapText="1"/>
    </xf>
    <xf numFmtId="0" fontId="91" fillId="2" borderId="28" xfId="0" applyFont="1" applyFill="1" applyBorder="1" applyAlignment="1">
      <alignment horizontal="left" vertical="top" wrapText="1"/>
    </xf>
    <xf numFmtId="0" fontId="27" fillId="2" borderId="29" xfId="0" applyFont="1" applyFill="1" applyBorder="1" applyAlignment="1">
      <alignment horizontal="left" vertical="top" wrapText="1"/>
    </xf>
    <xf numFmtId="0" fontId="26" fillId="2" borderId="30" xfId="0" quotePrefix="1" applyFont="1" applyFill="1" applyBorder="1" applyAlignment="1">
      <alignment horizontal="left" vertical="top" wrapText="1"/>
    </xf>
    <xf numFmtId="0" fontId="22" fillId="0" borderId="0" xfId="0" applyFont="1"/>
    <xf numFmtId="0" fontId="116" fillId="0" borderId="0" xfId="0" applyFont="1" applyAlignment="1">
      <alignment horizontal="left" vertical="top"/>
    </xf>
    <xf numFmtId="0" fontId="116" fillId="0" borderId="28" xfId="0" applyFont="1" applyBorder="1" applyAlignment="1">
      <alignment horizontal="left" vertical="top"/>
    </xf>
    <xf numFmtId="49" fontId="45" fillId="2" borderId="0" xfId="0" applyNumberFormat="1" applyFont="1" applyFill="1" applyProtection="1">
      <protection locked="0"/>
    </xf>
    <xf numFmtId="0" fontId="51" fillId="2" borderId="13" xfId="0" applyFont="1" applyFill="1" applyBorder="1" applyAlignment="1">
      <alignment horizontal="left" wrapText="1"/>
    </xf>
    <xf numFmtId="0" fontId="106" fillId="4" borderId="28" xfId="0" applyFont="1" applyFill="1" applyBorder="1" applyAlignment="1">
      <alignment vertical="center"/>
    </xf>
    <xf numFmtId="0" fontId="27" fillId="0" borderId="0" xfId="0" applyFont="1" applyAlignment="1">
      <alignment horizontal="left" vertical="top"/>
    </xf>
    <xf numFmtId="0" fontId="27" fillId="0" borderId="28" xfId="0" applyFont="1" applyBorder="1" applyAlignment="1">
      <alignment horizontal="left" vertical="top"/>
    </xf>
    <xf numFmtId="0" fontId="27" fillId="0" borderId="0" xfId="0" applyFont="1" applyAlignment="1">
      <alignment horizontal="left" vertical="top" wrapText="1"/>
    </xf>
    <xf numFmtId="0" fontId="27" fillId="0" borderId="3" xfId="0" applyFont="1" applyBorder="1" applyAlignment="1">
      <alignment horizontal="left" vertical="top" wrapText="1"/>
    </xf>
    <xf numFmtId="0" fontId="119" fillId="0" borderId="12" xfId="0" applyFont="1" applyBorder="1" applyAlignment="1">
      <alignment horizontal="left" vertical="top"/>
    </xf>
    <xf numFmtId="0" fontId="119" fillId="0" borderId="0" xfId="0" applyFont="1" applyAlignment="1">
      <alignment horizontal="left" vertical="top"/>
    </xf>
    <xf numFmtId="0" fontId="119" fillId="0" borderId="3" xfId="0" applyFont="1" applyBorder="1" applyAlignment="1">
      <alignment horizontal="left" vertical="top"/>
    </xf>
    <xf numFmtId="0" fontId="119" fillId="0" borderId="30" xfId="0" applyFont="1" applyBorder="1" applyAlignment="1">
      <alignment horizontal="left" vertical="top"/>
    </xf>
    <xf numFmtId="0" fontId="51" fillId="3" borderId="29" xfId="0" applyFont="1" applyFill="1" applyBorder="1" applyAlignment="1">
      <alignment horizontal="left" vertical="top"/>
    </xf>
    <xf numFmtId="0" fontId="27" fillId="0" borderId="28" xfId="0" applyFont="1" applyBorder="1" applyAlignment="1">
      <alignment horizontal="left" vertical="top" wrapText="1"/>
    </xf>
    <xf numFmtId="3" fontId="106" fillId="9" borderId="30" xfId="3" applyNumberFormat="1" applyFont="1" applyFill="1" applyBorder="1" applyAlignment="1">
      <alignment horizontal="left" vertical="center"/>
    </xf>
    <xf numFmtId="3" fontId="106" fillId="9" borderId="28" xfId="3" applyNumberFormat="1" applyFont="1" applyFill="1" applyBorder="1" applyAlignment="1">
      <alignment horizontal="left" vertical="center"/>
    </xf>
    <xf numFmtId="0" fontId="119" fillId="0" borderId="30" xfId="0" applyFont="1" applyBorder="1" applyAlignment="1">
      <alignment horizontal="left" vertical="top" wrapText="1"/>
    </xf>
    <xf numFmtId="3" fontId="106" fillId="9" borderId="0" xfId="3" applyNumberFormat="1" applyFont="1" applyFill="1" applyAlignment="1">
      <alignment horizontal="left" vertical="center"/>
    </xf>
    <xf numFmtId="0" fontId="111" fillId="2" borderId="0" xfId="2" applyFont="1" applyFill="1" applyAlignment="1">
      <alignment horizontal="left" vertical="center"/>
    </xf>
    <xf numFmtId="0" fontId="95" fillId="0" borderId="0" xfId="0" applyFont="1" applyAlignment="1">
      <alignment horizontal="left" vertical="top" wrapText="1"/>
    </xf>
    <xf numFmtId="0" fontId="4" fillId="2" borderId="0" xfId="0" applyFont="1" applyFill="1" applyAlignment="1">
      <alignment horizontal="left" vertical="center" wrapText="1"/>
    </xf>
  </cellXfs>
  <cellStyles count="11">
    <cellStyle name="Bad" xfId="6" builtinId="27"/>
    <cellStyle name="Comma 2" xfId="4" xr:uid="{C3DF393C-F305-4748-8486-2751A3E2180B}"/>
    <cellStyle name="Good" xfId="7" builtinId="26"/>
    <cellStyle name="Heading 1" xfId="1" builtinId="16"/>
    <cellStyle name="Hyperlink" xfId="2" builtinId="8"/>
    <cellStyle name="Neutral" xfId="8" builtinId="28"/>
    <cellStyle name="Normal" xfId="0" builtinId="0"/>
    <cellStyle name="Normal 2" xfId="9" xr:uid="{CE9B3D0F-1093-4839-BB48-957B3E0A3B9B}"/>
    <cellStyle name="Normal 3" xfId="3" xr:uid="{C7827A1D-5AF9-4CD4-9FB7-803368CE351E}"/>
    <cellStyle name="Percent 2" xfId="5" xr:uid="{E6869572-E992-401E-9FD1-EA5A16DAC566}"/>
    <cellStyle name="Percent 3" xfId="10" xr:uid="{59BD4792-46E2-4AD7-82FE-B9200849A447}"/>
  </cellStyles>
  <dxfs count="0"/>
  <tableStyles count="0" defaultTableStyle="TableStyleMedium2" defaultPivotStyle="PivotStyleLight16"/>
  <colors>
    <mruColors>
      <color rgb="FFDFECFB"/>
      <color rgb="FF006BDE"/>
      <color rgb="FFEB0CA4"/>
      <color rgb="FF3798FF"/>
      <color rgb="FF1D164C"/>
      <color rgb="FFE2EFFE"/>
      <color rgb="FFCDE3EB"/>
      <color rgb="FFE2F6FD"/>
      <color rgb="FF000000"/>
      <color rgb="FF2DAB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200025</xdr:colOff>
      <xdr:row>0</xdr:row>
      <xdr:rowOff>266700</xdr:rowOff>
    </xdr:from>
    <xdr:to>
      <xdr:col>13</xdr:col>
      <xdr:colOff>478155</xdr:colOff>
      <xdr:row>0</xdr:row>
      <xdr:rowOff>609600</xdr:rowOff>
    </xdr:to>
    <xdr:pic>
      <xdr:nvPicPr>
        <xdr:cNvPr id="163" name="Picture 1">
          <a:extLst>
            <a:ext uri="{FF2B5EF4-FFF2-40B4-BE49-F238E27FC236}">
              <a16:creationId xmlns:a16="http://schemas.microsoft.com/office/drawing/2014/main" id="{066F6505-CB6E-033E-BA81-E224C598669E}"/>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8020050" y="266700"/>
          <a:ext cx="962025" cy="342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1068733</xdr:colOff>
      <xdr:row>0</xdr:row>
      <xdr:rowOff>238953</xdr:rowOff>
    </xdr:from>
    <xdr:to>
      <xdr:col>6</xdr:col>
      <xdr:colOff>969065</xdr:colOff>
      <xdr:row>0</xdr:row>
      <xdr:rowOff>625668</xdr:rowOff>
    </xdr:to>
    <xdr:pic>
      <xdr:nvPicPr>
        <xdr:cNvPr id="3" name="Picture 1">
          <a:extLst>
            <a:ext uri="{FF2B5EF4-FFF2-40B4-BE49-F238E27FC236}">
              <a16:creationId xmlns:a16="http://schemas.microsoft.com/office/drawing/2014/main" id="{C2F14774-436A-4A77-A7A8-C5CBF9ADABF2}"/>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9307858" y="238953"/>
          <a:ext cx="1045237" cy="3790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389283</xdr:colOff>
      <xdr:row>0</xdr:row>
      <xdr:rowOff>248478</xdr:rowOff>
    </xdr:from>
    <xdr:to>
      <xdr:col>8</xdr:col>
      <xdr:colOff>245165</xdr:colOff>
      <xdr:row>0</xdr:row>
      <xdr:rowOff>627573</xdr:rowOff>
    </xdr:to>
    <xdr:pic>
      <xdr:nvPicPr>
        <xdr:cNvPr id="3" name="Picture 1">
          <a:extLst>
            <a:ext uri="{FF2B5EF4-FFF2-40B4-BE49-F238E27FC236}">
              <a16:creationId xmlns:a16="http://schemas.microsoft.com/office/drawing/2014/main" id="{4B0D0F53-D547-4A9B-8BDC-922F2FEED252}"/>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9028458" y="248478"/>
          <a:ext cx="960782" cy="3905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983008</xdr:colOff>
      <xdr:row>0</xdr:row>
      <xdr:rowOff>264353</xdr:rowOff>
    </xdr:from>
    <xdr:to>
      <xdr:col>7</xdr:col>
      <xdr:colOff>8945</xdr:colOff>
      <xdr:row>0</xdr:row>
      <xdr:rowOff>658053</xdr:rowOff>
    </xdr:to>
    <xdr:pic>
      <xdr:nvPicPr>
        <xdr:cNvPr id="4" name="Picture 1">
          <a:extLst>
            <a:ext uri="{FF2B5EF4-FFF2-40B4-BE49-F238E27FC236}">
              <a16:creationId xmlns:a16="http://schemas.microsoft.com/office/drawing/2014/main" id="{E420067C-1725-4705-BEFC-99301F310102}"/>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9526933" y="264353"/>
          <a:ext cx="1026187" cy="393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1933</xdr:colOff>
      <xdr:row>0</xdr:row>
      <xdr:rowOff>264353</xdr:rowOff>
    </xdr:from>
    <xdr:to>
      <xdr:col>6</xdr:col>
      <xdr:colOff>34980</xdr:colOff>
      <xdr:row>0</xdr:row>
      <xdr:rowOff>657418</xdr:rowOff>
    </xdr:to>
    <xdr:pic>
      <xdr:nvPicPr>
        <xdr:cNvPr id="3" name="Picture 1">
          <a:extLst>
            <a:ext uri="{FF2B5EF4-FFF2-40B4-BE49-F238E27FC236}">
              <a16:creationId xmlns:a16="http://schemas.microsoft.com/office/drawing/2014/main" id="{7E31A177-8F89-40C6-8576-D5EBFEB02981}"/>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7574308" y="264353"/>
          <a:ext cx="1033172" cy="389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2368550</xdr:colOff>
      <xdr:row>0</xdr:row>
      <xdr:rowOff>228600</xdr:rowOff>
    </xdr:from>
    <xdr:to>
      <xdr:col>4</xdr:col>
      <xdr:colOff>3409342</xdr:colOff>
      <xdr:row>0</xdr:row>
      <xdr:rowOff>628650</xdr:rowOff>
    </xdr:to>
    <xdr:pic>
      <xdr:nvPicPr>
        <xdr:cNvPr id="6" name="Picture 1">
          <a:extLst>
            <a:ext uri="{FF2B5EF4-FFF2-40B4-BE49-F238E27FC236}">
              <a16:creationId xmlns:a16="http://schemas.microsoft.com/office/drawing/2014/main" id="{EECF23CC-E1E3-407D-8BC5-CB262D95B20A}"/>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10436225" y="228600"/>
          <a:ext cx="1248437" cy="3892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559734</xdr:colOff>
      <xdr:row>0</xdr:row>
      <xdr:rowOff>273424</xdr:rowOff>
    </xdr:from>
    <xdr:to>
      <xdr:col>6</xdr:col>
      <xdr:colOff>206701</xdr:colOff>
      <xdr:row>0</xdr:row>
      <xdr:rowOff>667759</xdr:rowOff>
    </xdr:to>
    <xdr:pic>
      <xdr:nvPicPr>
        <xdr:cNvPr id="4" name="Picture 1">
          <a:extLst>
            <a:ext uri="{FF2B5EF4-FFF2-40B4-BE49-F238E27FC236}">
              <a16:creationId xmlns:a16="http://schemas.microsoft.com/office/drawing/2014/main" id="{414FA774-896E-4359-82E1-B95799621AF8}"/>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13614587" y="273424"/>
          <a:ext cx="960782" cy="390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2981739</xdr:colOff>
      <xdr:row>0</xdr:row>
      <xdr:rowOff>248479</xdr:rowOff>
    </xdr:from>
    <xdr:to>
      <xdr:col>3</xdr:col>
      <xdr:colOff>3942521</xdr:colOff>
      <xdr:row>0</xdr:row>
      <xdr:rowOff>639004</xdr:rowOff>
    </xdr:to>
    <xdr:pic>
      <xdr:nvPicPr>
        <xdr:cNvPr id="6" name="Picture 1">
          <a:extLst>
            <a:ext uri="{FF2B5EF4-FFF2-40B4-BE49-F238E27FC236}">
              <a16:creationId xmlns:a16="http://schemas.microsoft.com/office/drawing/2014/main" id="{4820C284-4E62-47F2-89DE-0649597D05A2}"/>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13235609" y="248479"/>
          <a:ext cx="960782" cy="3905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2981739</xdr:colOff>
      <xdr:row>0</xdr:row>
      <xdr:rowOff>248479</xdr:rowOff>
    </xdr:from>
    <xdr:to>
      <xdr:col>3</xdr:col>
      <xdr:colOff>3946331</xdr:colOff>
      <xdr:row>0</xdr:row>
      <xdr:rowOff>628844</xdr:rowOff>
    </xdr:to>
    <xdr:pic>
      <xdr:nvPicPr>
        <xdr:cNvPr id="3" name="Picture 1">
          <a:extLst>
            <a:ext uri="{FF2B5EF4-FFF2-40B4-BE49-F238E27FC236}">
              <a16:creationId xmlns:a16="http://schemas.microsoft.com/office/drawing/2014/main" id="{561ED3A2-275D-470F-96B7-67A25D870DD1}"/>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13240164" y="248479"/>
          <a:ext cx="960782" cy="390525"/>
        </a:xfrm>
        <a:prstGeom prst="rect">
          <a:avLst/>
        </a:prstGeom>
      </xdr:spPr>
    </xdr:pic>
    <xdr:clientData/>
  </xdr:twoCellAnchor>
  <xdr:twoCellAnchor editAs="oneCell">
    <xdr:from>
      <xdr:col>3</xdr:col>
      <xdr:colOff>2981739</xdr:colOff>
      <xdr:row>0</xdr:row>
      <xdr:rowOff>248479</xdr:rowOff>
    </xdr:from>
    <xdr:to>
      <xdr:col>3</xdr:col>
      <xdr:colOff>3946331</xdr:colOff>
      <xdr:row>0</xdr:row>
      <xdr:rowOff>629479</xdr:rowOff>
    </xdr:to>
    <xdr:pic>
      <xdr:nvPicPr>
        <xdr:cNvPr id="2" name="Picture 1">
          <a:extLst>
            <a:ext uri="{FF2B5EF4-FFF2-40B4-BE49-F238E27FC236}">
              <a16:creationId xmlns:a16="http://schemas.microsoft.com/office/drawing/2014/main" id="{372091E2-D4A9-4100-BAC6-8203E1EFD966}"/>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14261244" y="244669"/>
          <a:ext cx="962687" cy="3924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5248275</xdr:colOff>
      <xdr:row>0</xdr:row>
      <xdr:rowOff>276225</xdr:rowOff>
    </xdr:from>
    <xdr:to>
      <xdr:col>2</xdr:col>
      <xdr:colOff>6209057</xdr:colOff>
      <xdr:row>0</xdr:row>
      <xdr:rowOff>666750</xdr:rowOff>
    </xdr:to>
    <xdr:pic>
      <xdr:nvPicPr>
        <xdr:cNvPr id="8" name="Picture 1">
          <a:extLst>
            <a:ext uri="{FF2B5EF4-FFF2-40B4-BE49-F238E27FC236}">
              <a16:creationId xmlns:a16="http://schemas.microsoft.com/office/drawing/2014/main" id="{D3C47E59-6375-4534-8AAD-7EB53381B9CE}"/>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8534400" y="276225"/>
          <a:ext cx="960782"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200025</xdr:colOff>
      <xdr:row>0</xdr:row>
      <xdr:rowOff>266700</xdr:rowOff>
    </xdr:from>
    <xdr:to>
      <xdr:col>13</xdr:col>
      <xdr:colOff>482600</xdr:colOff>
      <xdr:row>0</xdr:row>
      <xdr:rowOff>609600</xdr:rowOff>
    </xdr:to>
    <xdr:pic>
      <xdr:nvPicPr>
        <xdr:cNvPr id="3" name="Picture 1">
          <a:extLst>
            <a:ext uri="{FF2B5EF4-FFF2-40B4-BE49-F238E27FC236}">
              <a16:creationId xmlns:a16="http://schemas.microsoft.com/office/drawing/2014/main" id="{4759DDF0-CD20-4B3A-B27A-853B9E0A009A}"/>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8020050" y="266700"/>
          <a:ext cx="96202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1943838</xdr:colOff>
      <xdr:row>0</xdr:row>
      <xdr:rowOff>282819</xdr:rowOff>
    </xdr:from>
    <xdr:to>
      <xdr:col>1</xdr:col>
      <xdr:colOff>2915388</xdr:colOff>
      <xdr:row>0</xdr:row>
      <xdr:rowOff>629529</xdr:rowOff>
    </xdr:to>
    <xdr:pic>
      <xdr:nvPicPr>
        <xdr:cNvPr id="154" name="Picture 1">
          <a:extLst>
            <a:ext uri="{FF2B5EF4-FFF2-40B4-BE49-F238E27FC236}">
              <a16:creationId xmlns:a16="http://schemas.microsoft.com/office/drawing/2014/main" id="{D0319507-91BE-4973-9BC5-74756C6C4DB2}"/>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8011263" y="282819"/>
          <a:ext cx="962025"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361950</xdr:colOff>
      <xdr:row>0</xdr:row>
      <xdr:rowOff>257175</xdr:rowOff>
    </xdr:from>
    <xdr:to>
      <xdr:col>7</xdr:col>
      <xdr:colOff>552450</xdr:colOff>
      <xdr:row>0</xdr:row>
      <xdr:rowOff>592455</xdr:rowOff>
    </xdr:to>
    <xdr:pic>
      <xdr:nvPicPr>
        <xdr:cNvPr id="4" name="Picture 1">
          <a:extLst>
            <a:ext uri="{FF2B5EF4-FFF2-40B4-BE49-F238E27FC236}">
              <a16:creationId xmlns:a16="http://schemas.microsoft.com/office/drawing/2014/main" id="{CCF78517-1011-43F9-B8CA-F5528AF0F88C}"/>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7286625" y="257175"/>
          <a:ext cx="962025" cy="342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742950</xdr:colOff>
      <xdr:row>0</xdr:row>
      <xdr:rowOff>257175</xdr:rowOff>
    </xdr:from>
    <xdr:to>
      <xdr:col>7</xdr:col>
      <xdr:colOff>495300</xdr:colOff>
      <xdr:row>0</xdr:row>
      <xdr:rowOff>666750</xdr:rowOff>
    </xdr:to>
    <xdr:pic>
      <xdr:nvPicPr>
        <xdr:cNvPr id="34" name="Picture 1">
          <a:extLst>
            <a:ext uri="{FF2B5EF4-FFF2-40B4-BE49-F238E27FC236}">
              <a16:creationId xmlns:a16="http://schemas.microsoft.com/office/drawing/2014/main" id="{AFF6B4C5-ABF4-4854-9946-CE3A26170CC8}"/>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7419975" y="257175"/>
          <a:ext cx="962025"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87923</xdr:colOff>
      <xdr:row>37</xdr:row>
      <xdr:rowOff>39809</xdr:rowOff>
    </xdr:from>
    <xdr:to>
      <xdr:col>7</xdr:col>
      <xdr:colOff>94957</xdr:colOff>
      <xdr:row>41</xdr:row>
      <xdr:rowOff>135358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84773" y="7774109"/>
          <a:ext cx="5412154" cy="828339"/>
        </a:xfrm>
        <a:prstGeom prst="rect">
          <a:avLst/>
        </a:prstGeom>
      </xdr:spPr>
    </xdr:pic>
    <xdr:clientData/>
  </xdr:twoCellAnchor>
  <xdr:twoCellAnchor editAs="oneCell">
    <xdr:from>
      <xdr:col>1</xdr:col>
      <xdr:colOff>135059</xdr:colOff>
      <xdr:row>49</xdr:row>
      <xdr:rowOff>38589</xdr:rowOff>
    </xdr:from>
    <xdr:to>
      <xdr:col>7</xdr:col>
      <xdr:colOff>483919</xdr:colOff>
      <xdr:row>54</xdr:row>
      <xdr:rowOff>244</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335084" y="9944589"/>
          <a:ext cx="5740645" cy="866530"/>
        </a:xfrm>
        <a:prstGeom prst="rect">
          <a:avLst/>
        </a:prstGeom>
      </xdr:spPr>
    </xdr:pic>
    <xdr:clientData/>
  </xdr:twoCellAnchor>
  <xdr:twoCellAnchor editAs="oneCell">
    <xdr:from>
      <xdr:col>1</xdr:col>
      <xdr:colOff>142385</xdr:colOff>
      <xdr:row>56</xdr:row>
      <xdr:rowOff>65943</xdr:rowOff>
    </xdr:from>
    <xdr:to>
      <xdr:col>7</xdr:col>
      <xdr:colOff>517671</xdr:colOff>
      <xdr:row>61</xdr:row>
      <xdr:rowOff>18514</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345585" y="11241943"/>
          <a:ext cx="5772151" cy="865066"/>
        </a:xfrm>
        <a:prstGeom prst="rect">
          <a:avLst/>
        </a:prstGeom>
      </xdr:spPr>
    </xdr:pic>
    <xdr:clientData/>
  </xdr:twoCellAnchor>
  <xdr:twoCellAnchor editAs="oneCell">
    <xdr:from>
      <xdr:col>1</xdr:col>
      <xdr:colOff>134773</xdr:colOff>
      <xdr:row>43</xdr:row>
      <xdr:rowOff>75432</xdr:rowOff>
    </xdr:from>
    <xdr:to>
      <xdr:col>7</xdr:col>
      <xdr:colOff>511306</xdr:colOff>
      <xdr:row>47</xdr:row>
      <xdr:rowOff>135627</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4"/>
        <a:stretch>
          <a:fillRect/>
        </a:stretch>
      </xdr:blipFill>
      <xdr:spPr>
        <a:xfrm>
          <a:off x="334798" y="8895582"/>
          <a:ext cx="5758793" cy="792985"/>
        </a:xfrm>
        <a:prstGeom prst="rect">
          <a:avLst/>
        </a:prstGeom>
      </xdr:spPr>
    </xdr:pic>
    <xdr:clientData/>
  </xdr:twoCellAnchor>
  <xdr:twoCellAnchor editAs="oneCell">
    <xdr:from>
      <xdr:col>10</xdr:col>
      <xdr:colOff>466725</xdr:colOff>
      <xdr:row>0</xdr:row>
      <xdr:rowOff>276225</xdr:rowOff>
    </xdr:from>
    <xdr:to>
      <xdr:col>12</xdr:col>
      <xdr:colOff>19050</xdr:colOff>
      <xdr:row>0</xdr:row>
      <xdr:rowOff>624840</xdr:rowOff>
    </xdr:to>
    <xdr:pic>
      <xdr:nvPicPr>
        <xdr:cNvPr id="8" name="Picture 1">
          <a:extLst>
            <a:ext uri="{FF2B5EF4-FFF2-40B4-BE49-F238E27FC236}">
              <a16:creationId xmlns:a16="http://schemas.microsoft.com/office/drawing/2014/main" id="{A00C7487-2C4F-43FF-81A6-8F970BB23CBD}"/>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5"/>
        <a:stretch>
          <a:fillRect/>
        </a:stretch>
      </xdr:blipFill>
      <xdr:spPr>
        <a:xfrm>
          <a:off x="7705725" y="276225"/>
          <a:ext cx="962025" cy="342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466725</xdr:colOff>
      <xdr:row>0</xdr:row>
      <xdr:rowOff>276225</xdr:rowOff>
    </xdr:from>
    <xdr:to>
      <xdr:col>11</xdr:col>
      <xdr:colOff>381000</xdr:colOff>
      <xdr:row>0</xdr:row>
      <xdr:rowOff>621665</xdr:rowOff>
    </xdr:to>
    <xdr:pic>
      <xdr:nvPicPr>
        <xdr:cNvPr id="4" name="Picture 1">
          <a:extLst>
            <a:ext uri="{FF2B5EF4-FFF2-40B4-BE49-F238E27FC236}">
              <a16:creationId xmlns:a16="http://schemas.microsoft.com/office/drawing/2014/main" id="{3FA2B36D-2B08-46D6-8454-9BF7438FA941}"/>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7705725" y="276225"/>
          <a:ext cx="962025" cy="342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444500</xdr:colOff>
      <xdr:row>0</xdr:row>
      <xdr:rowOff>266700</xdr:rowOff>
    </xdr:from>
    <xdr:to>
      <xdr:col>13</xdr:col>
      <xdr:colOff>739775</xdr:colOff>
      <xdr:row>0</xdr:row>
      <xdr:rowOff>663575</xdr:rowOff>
    </xdr:to>
    <xdr:pic>
      <xdr:nvPicPr>
        <xdr:cNvPr id="6" name="Picture 1">
          <a:extLst>
            <a:ext uri="{FF2B5EF4-FFF2-40B4-BE49-F238E27FC236}">
              <a16:creationId xmlns:a16="http://schemas.microsoft.com/office/drawing/2014/main" id="{BAD09771-0314-4EFD-BB03-526D678733C6}"/>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13341350" y="266700"/>
          <a:ext cx="1079500" cy="390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20983</xdr:colOff>
      <xdr:row>0</xdr:row>
      <xdr:rowOff>258003</xdr:rowOff>
    </xdr:from>
    <xdr:to>
      <xdr:col>7</xdr:col>
      <xdr:colOff>17173</xdr:colOff>
      <xdr:row>0</xdr:row>
      <xdr:rowOff>628208</xdr:rowOff>
    </xdr:to>
    <xdr:pic>
      <xdr:nvPicPr>
        <xdr:cNvPr id="5" name="Picture 1">
          <a:extLst>
            <a:ext uri="{FF2B5EF4-FFF2-40B4-BE49-F238E27FC236}">
              <a16:creationId xmlns:a16="http://schemas.microsoft.com/office/drawing/2014/main" id="{46B642D3-88BF-411E-84F8-F534305C8B29}"/>
            </a:ext>
            <a:ext uri="{147F2762-F138-4A5C-976F-8EAC2B608ADB}">
              <a16:predDERef xmlns:a16="http://schemas.microsoft.com/office/drawing/2014/main" pred="{00000000-0008-0000-0200-000003000000}"/>
            </a:ext>
          </a:extLst>
        </xdr:cNvPr>
        <xdr:cNvPicPr>
          <a:picLocks noChangeAspect="1"/>
        </xdr:cNvPicPr>
      </xdr:nvPicPr>
      <xdr:blipFill>
        <a:blip xmlns:r="http://schemas.openxmlformats.org/officeDocument/2006/relationships" r:embed="rId1"/>
        <a:stretch>
          <a:fillRect/>
        </a:stretch>
      </xdr:blipFill>
      <xdr:spPr>
        <a:xfrm>
          <a:off x="8774458" y="258003"/>
          <a:ext cx="1025525" cy="3829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anz.com/shareholder/centre/about/corporate-governance/" TargetMode="External"/><Relationship Id="rId13" Type="http://schemas.openxmlformats.org/officeDocument/2006/relationships/hyperlink" Target="https://www.anz.com.au/about-us/esg/policies-practices/social-and-environmental-risk-management/" TargetMode="External"/><Relationship Id="rId18" Type="http://schemas.openxmlformats.org/officeDocument/2006/relationships/hyperlink" Target="https://www.anz.com.au/support/contact-us/customer-support-line/" TargetMode="External"/><Relationship Id="rId26" Type="http://schemas.openxmlformats.org/officeDocument/2006/relationships/hyperlink" Target="https://www.anz.com.au/about-us/esg/workplace-participation-diversity/employee-engagement/" TargetMode="External"/><Relationship Id="rId3" Type="http://schemas.openxmlformats.org/officeDocument/2006/relationships/hyperlink" Target="https://www.anz.com/shareholder/centre/about/corporate-governance/" TargetMode="External"/><Relationship Id="rId21" Type="http://schemas.openxmlformats.org/officeDocument/2006/relationships/hyperlink" Target="https://www.anz.co.nz/about-us/corporate-responsibility/maori-strategy/" TargetMode="External"/><Relationship Id="rId34" Type="http://schemas.openxmlformats.org/officeDocument/2006/relationships/printerSettings" Target="../printerSettings/printerSettings15.bin"/><Relationship Id="rId7" Type="http://schemas.openxmlformats.org/officeDocument/2006/relationships/hyperlink" Target="https://www.anz.com/shareholder/centre/about/corporate-governance/" TargetMode="External"/><Relationship Id="rId12" Type="http://schemas.openxmlformats.org/officeDocument/2006/relationships/hyperlink" Target="https://www.anz.com.au/security/" TargetMode="External"/><Relationship Id="rId17" Type="http://schemas.openxmlformats.org/officeDocument/2006/relationships/hyperlink" Target="https://www.anz.com.au/business/indigenous-banking/" TargetMode="External"/><Relationship Id="rId25" Type="http://schemas.openxmlformats.org/officeDocument/2006/relationships/hyperlink" Target="https://www.anz.com.au/about-us/esg/financial-wellbeing/moneybusiness/" TargetMode="External"/><Relationship Id="rId33" Type="http://schemas.openxmlformats.org/officeDocument/2006/relationships/hyperlink" Target="https://www.anz.com.au/about-us/esg/reporting/" TargetMode="External"/><Relationship Id="rId2" Type="http://schemas.openxmlformats.org/officeDocument/2006/relationships/hyperlink" Target="https://www.anz.com/shareholder/centre/about/corporate-governance/" TargetMode="External"/><Relationship Id="rId16" Type="http://schemas.openxmlformats.org/officeDocument/2006/relationships/hyperlink" Target="https://www.anz.com.au/about-us/esg/policies-practices/equator-principles/" TargetMode="External"/><Relationship Id="rId20" Type="http://schemas.openxmlformats.org/officeDocument/2006/relationships/hyperlink" Target="https://www.anz.com.au/careers/programs/aboriginal-and-torres-strait-islander-opportunities/" TargetMode="External"/><Relationship Id="rId29" Type="http://schemas.openxmlformats.org/officeDocument/2006/relationships/hyperlink" Target="https://www.anz.com.au/about-us/esg/workplace-participation-diversity/cultural-diversity/" TargetMode="External"/><Relationship Id="rId1" Type="http://schemas.openxmlformats.org/officeDocument/2006/relationships/hyperlink" Target="https://www.anz.com/shareholder/centre/about/corporate-governance/" TargetMode="External"/><Relationship Id="rId6" Type="http://schemas.openxmlformats.org/officeDocument/2006/relationships/hyperlink" Target="https://www.anz.com/shareholder/centre/about/corporate-governance/" TargetMode="External"/><Relationship Id="rId11" Type="http://schemas.openxmlformats.org/officeDocument/2006/relationships/hyperlink" Target="https://www.anz.com.au/about-us/esg/policies-practices/sustainable-procurement/" TargetMode="External"/><Relationship Id="rId24" Type="http://schemas.openxmlformats.org/officeDocument/2006/relationships/hyperlink" Target="https://www.anz.com.au/about-us/esg/first-nations-strategy/" TargetMode="External"/><Relationship Id="rId32" Type="http://schemas.openxmlformats.org/officeDocument/2006/relationships/hyperlink" Target="https://www.anz.com.au/about-us/esg/policies-practices/social-and-environmental-risk-management/" TargetMode="External"/><Relationship Id="rId5" Type="http://schemas.openxmlformats.org/officeDocument/2006/relationships/hyperlink" Target="https://www.anz.com/shareholder/centre/about/corporate-governance/" TargetMode="External"/><Relationship Id="rId15" Type="http://schemas.openxmlformats.org/officeDocument/2006/relationships/hyperlink" Target="https://www.anz.com.au/about-us/esg/environmental-sustainability/environmental-footprint/" TargetMode="External"/><Relationship Id="rId23" Type="http://schemas.openxmlformats.org/officeDocument/2006/relationships/hyperlink" Target="https://www.anz.com.au/content/dam/anzcomau/about-us/anz-2024-modern-slavery-and-human-trafficking-statement.pdf" TargetMode="External"/><Relationship Id="rId28" Type="http://schemas.openxmlformats.org/officeDocument/2006/relationships/hyperlink" Target="https://www.anz.com.au/about-us/esg/workplace-participation-diversity/gender/" TargetMode="External"/><Relationship Id="rId10" Type="http://schemas.openxmlformats.org/officeDocument/2006/relationships/hyperlink" Target="https://www.anz.com.au/about-us/esg/fair-responsible-banking/culture-conduct/" TargetMode="External"/><Relationship Id="rId19" Type="http://schemas.openxmlformats.org/officeDocument/2006/relationships/hyperlink" Target="https://www.anz.com.au/about-us/esg/workplace-participation-diversity/indigenous-australians/" TargetMode="External"/><Relationship Id="rId31" Type="http://schemas.openxmlformats.org/officeDocument/2006/relationships/hyperlink" Target="https://www.anz.com.au/about-us/esg/environmental-sustainability/climate-change/" TargetMode="External"/><Relationship Id="rId4" Type="http://schemas.openxmlformats.org/officeDocument/2006/relationships/hyperlink" Target="https://www.anz.com/shareholder/centre/about/corporate-governance/" TargetMode="External"/><Relationship Id="rId9" Type="http://schemas.openxmlformats.org/officeDocument/2006/relationships/hyperlink" Target="https://www.anz.com.au/privacy/centre/" TargetMode="External"/><Relationship Id="rId14" Type="http://schemas.openxmlformats.org/officeDocument/2006/relationships/hyperlink" Target="https://www.anz.com.au/about-us/esg/policies-practices/equator-principles/" TargetMode="External"/><Relationship Id="rId22" Type="http://schemas.openxmlformats.org/officeDocument/2006/relationships/hyperlink" Target="https://www.anz.co.nz/business/contact-business-specialists/maori-business/" TargetMode="External"/><Relationship Id="rId27" Type="http://schemas.openxmlformats.org/officeDocument/2006/relationships/hyperlink" Target="https://www.anz.com.au/about-us/esg/workplace-participation-diversity/accessible-workplace/" TargetMode="External"/><Relationship Id="rId30" Type="http://schemas.openxmlformats.org/officeDocument/2006/relationships/hyperlink" Target="https://www.anz.com.au/about-us/esg/workplace-participation-diversity/pride/" TargetMode="External"/><Relationship Id="rId35"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anz.com/content/dam/anzcom/shareholder/anz-agm-2024-meeting-results.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anz.com/shareholder/centre/about/corporate-governance/" TargetMode="External"/><Relationship Id="rId13" Type="http://schemas.openxmlformats.org/officeDocument/2006/relationships/hyperlink" Target="https://www.anz.com.au/about-us/esg-priorities/fair-responsible-banking/human-rights/" TargetMode="External"/><Relationship Id="rId18" Type="http://schemas.openxmlformats.org/officeDocument/2006/relationships/hyperlink" Target="https://www.anz.com/shareholder/centre/about/corporate-governance/?adobe_mc=MCMID%3D40741571796027287601203499471010020888%7CMCORGID%3D67A216D751E567B20A490D4C%2540AdobeOrg%7CTS%3D1618440388" TargetMode="External"/><Relationship Id="rId26" Type="http://schemas.openxmlformats.org/officeDocument/2006/relationships/hyperlink" Target="https://www.anz.com.au/about-us/esg/first-nations-strategy/" TargetMode="External"/><Relationship Id="rId3" Type="http://schemas.openxmlformats.org/officeDocument/2006/relationships/hyperlink" Target="https://www.anz.com.au/about-us/esg-priorities/fair-responsible-banking/human-rights/" TargetMode="External"/><Relationship Id="rId21" Type="http://schemas.openxmlformats.org/officeDocument/2006/relationships/hyperlink" Target="https://www.anz.com.au/about-us/esg/policies-practices/" TargetMode="External"/><Relationship Id="rId34" Type="http://schemas.openxmlformats.org/officeDocument/2006/relationships/hyperlink" Target="https://www.anz.com.au/about-us/esg-priorities/fair-responsible-banking/human-rights/" TargetMode="External"/><Relationship Id="rId7" Type="http://schemas.openxmlformats.org/officeDocument/2006/relationships/hyperlink" Target="https://www.anz.com/shareholder/centre/about/corporate-governance/" TargetMode="External"/><Relationship Id="rId12" Type="http://schemas.openxmlformats.org/officeDocument/2006/relationships/hyperlink" Target="https://www.anz.com/shareholder/centre/about/corporate-governance/" TargetMode="External"/><Relationship Id="rId17" Type="http://schemas.openxmlformats.org/officeDocument/2006/relationships/hyperlink" Target="https://www.anz.com.au/about-us/esg/policies-practices/sustainable-procurement/" TargetMode="External"/><Relationship Id="rId25" Type="http://schemas.openxmlformats.org/officeDocument/2006/relationships/hyperlink" Target="https://www.anz.com.au/about-us/esg-priorities/fair-responsible-banking/human-rights/" TargetMode="External"/><Relationship Id="rId33" Type="http://schemas.openxmlformats.org/officeDocument/2006/relationships/hyperlink" Target="https://www.anz.com.au/about-us/esg-priorities/fair-responsible-banking/human-rights/" TargetMode="External"/><Relationship Id="rId2" Type="http://schemas.openxmlformats.org/officeDocument/2006/relationships/hyperlink" Target="https://www.anz.com.au/about-us/esg-priorities/fair-responsible-banking/human-rights/" TargetMode="External"/><Relationship Id="rId16" Type="http://schemas.openxmlformats.org/officeDocument/2006/relationships/hyperlink" Target="https://www.anz.com.au/about-us/esg/environmental-sustainability/climate-change/" TargetMode="External"/><Relationship Id="rId20" Type="http://schemas.openxmlformats.org/officeDocument/2006/relationships/hyperlink" Target="https://www.anz.com.au/about-us/esg/fair-responsible-banking/human-rights/" TargetMode="External"/><Relationship Id="rId29" Type="http://schemas.openxmlformats.org/officeDocument/2006/relationships/hyperlink" Target="https://www.anz.com.au/about-us/esg-priorities/fair-responsible-banking/human-rights/" TargetMode="External"/><Relationship Id="rId1" Type="http://schemas.openxmlformats.org/officeDocument/2006/relationships/hyperlink" Target="https://www.anz.com.au/about-us/esg-priorities/fair-responsible-banking/human-rights/" TargetMode="External"/><Relationship Id="rId6" Type="http://schemas.openxmlformats.org/officeDocument/2006/relationships/hyperlink" Target="https://www.anz.com/shareholder/centre/about/corporate-governance/" TargetMode="External"/><Relationship Id="rId11" Type="http://schemas.openxmlformats.org/officeDocument/2006/relationships/hyperlink" Target="https://www.anz.com.au/about-us/esg-priorities/fair-responsible-banking/human-rights/" TargetMode="External"/><Relationship Id="rId24" Type="http://schemas.openxmlformats.org/officeDocument/2006/relationships/hyperlink" Target="https://www.anz.com.au/about-us/esg/policies-practices/sustainable-procurement/" TargetMode="External"/><Relationship Id="rId32" Type="http://schemas.openxmlformats.org/officeDocument/2006/relationships/hyperlink" Target="https://www.anz.com.au/about-us/esg-priorities/fair-responsible-banking/human-rights/" TargetMode="External"/><Relationship Id="rId37" Type="http://schemas.openxmlformats.org/officeDocument/2006/relationships/drawing" Target="../drawings/drawing16.xml"/><Relationship Id="rId5" Type="http://schemas.openxmlformats.org/officeDocument/2006/relationships/hyperlink" Target="https://www.anz.com.au/about-us/esg-priorities/fair-responsible-banking/responsible-business-lending/" TargetMode="External"/><Relationship Id="rId15" Type="http://schemas.openxmlformats.org/officeDocument/2006/relationships/hyperlink" Target="https://www.anz.com.au/about-us/esg/fair-responsible-banking/human-rights/" TargetMode="External"/><Relationship Id="rId23" Type="http://schemas.openxmlformats.org/officeDocument/2006/relationships/hyperlink" Target="https://www.anz.com.au/content/dam/anzcomau/about-us/information-about-anzs-policy-on-land-and-forest-management.pdf" TargetMode="External"/><Relationship Id="rId28" Type="http://schemas.openxmlformats.org/officeDocument/2006/relationships/hyperlink" Target="https://www.anz.com.au/about-us/esg-priorities/fair-responsible-banking/human-rights/" TargetMode="External"/><Relationship Id="rId36" Type="http://schemas.openxmlformats.org/officeDocument/2006/relationships/printerSettings" Target="../printerSettings/printerSettings17.bin"/><Relationship Id="rId10" Type="http://schemas.openxmlformats.org/officeDocument/2006/relationships/hyperlink" Target="https://www.anz.com.au/about-us/esg/fair-responsible-banking/human-rights/" TargetMode="External"/><Relationship Id="rId19" Type="http://schemas.openxmlformats.org/officeDocument/2006/relationships/hyperlink" Target="https://www.anz.com.au/about-us/esg-priorities/fair-responsible-banking/responsible-business-lending/" TargetMode="External"/><Relationship Id="rId31" Type="http://schemas.openxmlformats.org/officeDocument/2006/relationships/hyperlink" Target="https://www.anz.com.au/about-us/esg-priorities/fair-responsible-banking/human-rights/" TargetMode="External"/><Relationship Id="rId4" Type="http://schemas.openxmlformats.org/officeDocument/2006/relationships/hyperlink" Target="https://www.anz.com.au/about-us/esg-priorities/fair-responsible-banking/human-rights/" TargetMode="External"/><Relationship Id="rId9" Type="http://schemas.openxmlformats.org/officeDocument/2006/relationships/hyperlink" Target="https://www.anz.com/shareholder/centre/about/corporate-governance/" TargetMode="External"/><Relationship Id="rId14" Type="http://schemas.openxmlformats.org/officeDocument/2006/relationships/hyperlink" Target="https://www.anz.com.au/support/contact-us/complaints/" TargetMode="External"/><Relationship Id="rId22" Type="http://schemas.openxmlformats.org/officeDocument/2006/relationships/hyperlink" Target="https://www.anz.com.au/about-us/esg-priorities/fair-responsible-banking/human-rights/" TargetMode="External"/><Relationship Id="rId27" Type="http://schemas.openxmlformats.org/officeDocument/2006/relationships/hyperlink" Target="https://www.anz.com.au/privacy/centre/" TargetMode="External"/><Relationship Id="rId30" Type="http://schemas.openxmlformats.org/officeDocument/2006/relationships/hyperlink" Target="https://www.anz.com.au/about-us/esg-priorities/fair-responsible-banking/human-rights/" TargetMode="External"/><Relationship Id="rId35" Type="http://schemas.openxmlformats.org/officeDocument/2006/relationships/hyperlink" Target="https://www.anz.com.au/about-us/esg-priorities/fair-responsible-banking/human-right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anz.com.au/content/dam/anzcomau/documents/pdf/aboutus/wcmmigration/supplier-code-of-practice-english.pdf" TargetMode="External"/><Relationship Id="rId18" Type="http://schemas.openxmlformats.org/officeDocument/2006/relationships/hyperlink" Target="http://anz.com.au/content/dam/anzcomau/about-us/anz-wellbeing-and-safety-management-system-overview.pdf?" TargetMode="External"/><Relationship Id="rId26" Type="http://schemas.openxmlformats.org/officeDocument/2006/relationships/hyperlink" Target="https://www.anz.com.au/about-us/esg/workplace-participation-diversity/accessible-workplace/" TargetMode="External"/><Relationship Id="rId39" Type="http://schemas.openxmlformats.org/officeDocument/2006/relationships/hyperlink" Target="https://www.anz.com.au/content/dam/anzcomau/about-us/anz-2024-social-and-environment-sustainability-target-methodology.pdf" TargetMode="External"/><Relationship Id="rId21" Type="http://schemas.openxmlformats.org/officeDocument/2006/relationships/hyperlink" Target="https://www.anz.com.au/about-us/esg/financial-wellbeing/" TargetMode="External"/><Relationship Id="rId34" Type="http://schemas.openxmlformats.org/officeDocument/2006/relationships/hyperlink" Target="https://www.anz.com/content/dam/anzcom/shareholder/2024-Corporate-Governance-Statement.pdf" TargetMode="External"/><Relationship Id="rId42" Type="http://schemas.openxmlformats.org/officeDocument/2006/relationships/hyperlink" Target="https://www.anz.com.au/about-us/esg/housing/" TargetMode="External"/><Relationship Id="rId47" Type="http://schemas.openxmlformats.org/officeDocument/2006/relationships/hyperlink" Target="https://www.anz.co.nz/personal/home-loans-mortgages/loan-types/healthy-homes/?pid=RET-HLO-VAN-healthyhome-Q319" TargetMode="External"/><Relationship Id="rId50" Type="http://schemas.openxmlformats.org/officeDocument/2006/relationships/hyperlink" Target="https://www.anz.com/content/dam/anzcom/shareholder/group-sanctions-approach.pdf" TargetMode="External"/><Relationship Id="rId55" Type="http://schemas.openxmlformats.org/officeDocument/2006/relationships/hyperlink" Target="https://www.anz.com.au/about-us/esg/reporting/" TargetMode="External"/><Relationship Id="rId63" Type="http://schemas.openxmlformats.org/officeDocument/2006/relationships/hyperlink" Target="https://www.anz.com.au/about-us/esg/reporting/" TargetMode="External"/><Relationship Id="rId68" Type="http://schemas.openxmlformats.org/officeDocument/2006/relationships/printerSettings" Target="../printerSettings/printerSettings4.bin"/><Relationship Id="rId7" Type="http://schemas.openxmlformats.org/officeDocument/2006/relationships/hyperlink" Target="https://www.anz.com/content/dam/anzcom/shareholder/Anti-Money-Laundering-and-Counter-Terrorism-Financing-Policy-Summary.pdf" TargetMode="External"/><Relationship Id="rId2" Type="http://schemas.openxmlformats.org/officeDocument/2006/relationships/hyperlink" Target="https://www.anz.com.au/content/dam/anzcomau/about-us/information-about-anzs-policy-on-the-extractives-industry.pdf" TargetMode="External"/><Relationship Id="rId16" Type="http://schemas.openxmlformats.org/officeDocument/2006/relationships/hyperlink" Target="https://www.anz.com.au/content/dam/anzcomau/about-us/anz-wellbeing-and-safety-policy.pdf" TargetMode="External"/><Relationship Id="rId29" Type="http://schemas.openxmlformats.org/officeDocument/2006/relationships/hyperlink" Target="https://www.anz.com.au/about-us/esg/workplace-participation-diversity/indigenous-australians/" TargetMode="External"/><Relationship Id="rId1" Type="http://schemas.openxmlformats.org/officeDocument/2006/relationships/hyperlink" Target="https://www.anz.com.au/content/dam/anzcomau/about-us/information-about-anzs-policy-on-the-energy-industry.pdf" TargetMode="External"/><Relationship Id="rId6" Type="http://schemas.openxmlformats.org/officeDocument/2006/relationships/hyperlink" Target="https://www.anz.com/content/dam/anzcom/shareholder/anti-bribery-and-anti-corruption-policy.pdf.pdf" TargetMode="External"/><Relationship Id="rId11" Type="http://schemas.openxmlformats.org/officeDocument/2006/relationships/hyperlink" Target="https://www.anz.com.au/content/dam/anzcomau/documents/pdf/privacy-policy.pdf" TargetMode="External"/><Relationship Id="rId24" Type="http://schemas.openxmlformats.org/officeDocument/2006/relationships/hyperlink" Target="https://www.anz.com.au/about-us/esg/policies-practices/social-and-environmental-risk-management/" TargetMode="External"/><Relationship Id="rId32" Type="http://schemas.openxmlformats.org/officeDocument/2006/relationships/hyperlink" Target="https://www.anz.com/shareholder/centre/about/board-of-directors/" TargetMode="External"/><Relationship Id="rId37" Type="http://schemas.openxmlformats.org/officeDocument/2006/relationships/hyperlink" Target="https://www.anz.co.nz/personal/investing-kiwisaver/about-anz-investments/responsible-investing/" TargetMode="External"/><Relationship Id="rId40" Type="http://schemas.openxmlformats.org/officeDocument/2006/relationships/hyperlink" Target="https://www.anz.com.au/content/dam/anzcomau/about-us/wgea-2025-annual-public-report.pdf" TargetMode="External"/><Relationship Id="rId45" Type="http://schemas.openxmlformats.org/officeDocument/2006/relationships/hyperlink" Target="https://www.anz.com.au/about-us/esg/fair-responsible-banking/banking-code/" TargetMode="External"/><Relationship Id="rId53" Type="http://schemas.openxmlformats.org/officeDocument/2006/relationships/hyperlink" Target="https://www.anz.com.au/about-us/esg/policies-practices/equator-principles/" TargetMode="External"/><Relationship Id="rId58" Type="http://schemas.openxmlformats.org/officeDocument/2006/relationships/hyperlink" Target="https://www.anz.com.au/about-us/esg/reporting/" TargetMode="External"/><Relationship Id="rId66" Type="http://schemas.openxmlformats.org/officeDocument/2006/relationships/hyperlink" Target="https://www.anz.com.au/about-us/esg/reporting/" TargetMode="External"/><Relationship Id="rId5" Type="http://schemas.openxmlformats.org/officeDocument/2006/relationships/hyperlink" Target="https://www.anz.com.au/content/dam/anzcomau/about-us/information-about-anzs-policy-on-military-equipment.pdf" TargetMode="External"/><Relationship Id="rId15" Type="http://schemas.openxmlformats.org/officeDocument/2006/relationships/hyperlink" Target="https://www.anz.com.au/about-us/esg/community/" TargetMode="External"/><Relationship Id="rId23" Type="http://schemas.openxmlformats.org/officeDocument/2006/relationships/hyperlink" Target="https://www.anz.com.au/about-us/esg/environmental-sustainability/climate-change/" TargetMode="External"/><Relationship Id="rId28" Type="http://schemas.openxmlformats.org/officeDocument/2006/relationships/hyperlink" Target="https://www.anz.com.au/about-us/esg/workplace-participation-diversity/cultural-diversity/" TargetMode="External"/><Relationship Id="rId36" Type="http://schemas.openxmlformats.org/officeDocument/2006/relationships/hyperlink" Target="https://www.anz.com/content/dam/anzcom/shareholder/tax-governance-policy-summary.pdf" TargetMode="External"/><Relationship Id="rId49" Type="http://schemas.openxmlformats.org/officeDocument/2006/relationships/hyperlink" Target="https://www.anz.com.au/privacy/centre/" TargetMode="External"/><Relationship Id="rId57" Type="http://schemas.openxmlformats.org/officeDocument/2006/relationships/hyperlink" Target="https://www.anz.com.au/about-us/esg/reporting/" TargetMode="External"/><Relationship Id="rId61" Type="http://schemas.openxmlformats.org/officeDocument/2006/relationships/hyperlink" Target="https://www.anz.com.au/about-us/esg/reporting/" TargetMode="External"/><Relationship Id="rId10" Type="http://schemas.openxmlformats.org/officeDocument/2006/relationships/hyperlink" Target="https://www.anz.com/content/dam/anzcom/shareholder/Equal-Opportunity-Bullying-and-Harassment-Policy-Summary.pdf" TargetMode="External"/><Relationship Id="rId19" Type="http://schemas.openxmlformats.org/officeDocument/2006/relationships/hyperlink" Target="https://www.anz.com.au/content/dam/anzcomau/about-us/anz-2024-modern-slavery-and-human-trafficking-statement.pdf" TargetMode="External"/><Relationship Id="rId31" Type="http://schemas.openxmlformats.org/officeDocument/2006/relationships/hyperlink" Target="https://www.anz.com/shareholder/centre/about/corporate-governance/" TargetMode="External"/><Relationship Id="rId44" Type="http://schemas.openxmlformats.org/officeDocument/2006/relationships/hyperlink" Target="https://www.anz.com.au/about-us/esg/first-nations-strategy/" TargetMode="External"/><Relationship Id="rId52" Type="http://schemas.openxmlformats.org/officeDocument/2006/relationships/hyperlink" Target="https://www.anz.com.au/about-us/esg/policies-practices/governance-risk-management/" TargetMode="External"/><Relationship Id="rId60" Type="http://schemas.openxmlformats.org/officeDocument/2006/relationships/hyperlink" Target="https://www.anz.com.au/about-us/esg/reporting/" TargetMode="External"/><Relationship Id="rId65" Type="http://schemas.openxmlformats.org/officeDocument/2006/relationships/hyperlink" Target="https://www.anz.com.au/about-us/esg/reporting/" TargetMode="External"/><Relationship Id="rId4" Type="http://schemas.openxmlformats.org/officeDocument/2006/relationships/hyperlink" Target="https://www.anz.com.au/content/dam/anzcomau/about-us/information-about-anzs-policy-on-water-management.pdf" TargetMode="External"/><Relationship Id="rId9" Type="http://schemas.openxmlformats.org/officeDocument/2006/relationships/hyperlink" Target="https://www.anz.com/content/dam/anzcom/shareholder/Diversity-and-Inclusion-Policy.pdf" TargetMode="External"/><Relationship Id="rId14" Type="http://schemas.openxmlformats.org/officeDocument/2006/relationships/hyperlink" Target="https://www.anz.com/content/dam/anzcom/shareholder/Tax-Transfer-Pricing-Governance-Policy-Summary.pdf" TargetMode="External"/><Relationship Id="rId22" Type="http://schemas.openxmlformats.org/officeDocument/2006/relationships/hyperlink" Target="https://www.anz.com.au/about-us/esg/environmental-sustainability/climate-change/" TargetMode="External"/><Relationship Id="rId27" Type="http://schemas.openxmlformats.org/officeDocument/2006/relationships/hyperlink" Target="https://www.anz.com.au/content/dam/anzcomau/documents/pdf/aboutus/esg/financial-wellbeing/anz-accessibility-and-inclusion-plan-2023-2025.pdf" TargetMode="External"/><Relationship Id="rId30" Type="http://schemas.openxmlformats.org/officeDocument/2006/relationships/hyperlink" Target="https://www.anz.com/content/dam/anzcom/shareholder/ANZ-Constitution.pdf?MOD=AJPERES" TargetMode="External"/><Relationship Id="rId35" Type="http://schemas.openxmlformats.org/officeDocument/2006/relationships/hyperlink" Target="https://www.anz.com/content/dam/anzcom/shareholder/anz-2024-voluntary-tax-transparency-report.pdf" TargetMode="External"/><Relationship Id="rId43" Type="http://schemas.openxmlformats.org/officeDocument/2006/relationships/hyperlink" Target="https://www.anz.co.nz/about-us/corporate-responsibility/maori-strategy/" TargetMode="External"/><Relationship Id="rId48" Type="http://schemas.openxmlformats.org/officeDocument/2006/relationships/hyperlink" Target="https://www.anz.com/content/dam/anzcom/shareholder/anti-fraud-policy-summary.pdf" TargetMode="External"/><Relationship Id="rId56" Type="http://schemas.openxmlformats.org/officeDocument/2006/relationships/hyperlink" Target="https://www.anz.com.au/about-us/esg/reporting/" TargetMode="External"/><Relationship Id="rId64" Type="http://schemas.openxmlformats.org/officeDocument/2006/relationships/hyperlink" Target="https://www.anz.com.au/about-us/esg/reporting/" TargetMode="External"/><Relationship Id="rId69" Type="http://schemas.openxmlformats.org/officeDocument/2006/relationships/drawing" Target="../drawings/drawing3.xml"/><Relationship Id="rId8" Type="http://schemas.openxmlformats.org/officeDocument/2006/relationships/hyperlink" Target="https://www.anz.com/content/dam/anzcom/shareholder/code-of-conduct.pdf" TargetMode="External"/><Relationship Id="rId51" Type="http://schemas.openxmlformats.org/officeDocument/2006/relationships/hyperlink" Target="https://www.anz.com/shareholder/centre/reporting/annual-report-annual-review/" TargetMode="External"/><Relationship Id="rId3" Type="http://schemas.openxmlformats.org/officeDocument/2006/relationships/hyperlink" Target="https://www.anz.com.au/content/dam/anzcomau/about-us/information-about-anzs-policy-on-land-and-forest-management.pdf" TargetMode="External"/><Relationship Id="rId12" Type="http://schemas.openxmlformats.org/officeDocument/2006/relationships/hyperlink" Target="https://www.anz.com.au/about-us/esg/policies-practices/social-and-environmental-risk-management/" TargetMode="External"/><Relationship Id="rId17" Type="http://schemas.openxmlformats.org/officeDocument/2006/relationships/hyperlink" Target="https://www.anz.com/content/dam/anzcom/shareholder/Whistleblower-Policy.pdf" TargetMode="External"/><Relationship Id="rId25" Type="http://schemas.openxmlformats.org/officeDocument/2006/relationships/hyperlink" Target="https://www.anz.com.au/about-us/esg/policies-practices/sustainable-procurement/" TargetMode="External"/><Relationship Id="rId33" Type="http://schemas.openxmlformats.org/officeDocument/2006/relationships/hyperlink" Target="https://www.anz.com/content/dam/anzcom/shareholder/Board-Renewal-Policy.pdf" TargetMode="External"/><Relationship Id="rId38" Type="http://schemas.openxmlformats.org/officeDocument/2006/relationships/hyperlink" Target="https://www.anz.com/content/dam/anzcom/debtinvestors/sdg-bond-framework-november-2024.pdf" TargetMode="External"/><Relationship Id="rId46" Type="http://schemas.openxmlformats.org/officeDocument/2006/relationships/hyperlink" Target="https://www.anz.co.nz/personal/home-loans-mortgages/loan-types/good-energy/" TargetMode="External"/><Relationship Id="rId59" Type="http://schemas.openxmlformats.org/officeDocument/2006/relationships/hyperlink" Target="https://www.anz.com.au/about-us/esg/reporting/" TargetMode="External"/><Relationship Id="rId67" Type="http://schemas.openxmlformats.org/officeDocument/2006/relationships/hyperlink" Target="https://www.anz.com.au/about-us/esg/reporting/" TargetMode="External"/><Relationship Id="rId20" Type="http://schemas.openxmlformats.org/officeDocument/2006/relationships/hyperlink" Target="https://www.anz.com.au/content/dam/anzcomau/about-us/ANZ-Human-Rights-Statement-2025.pdf" TargetMode="External"/><Relationship Id="rId41" Type="http://schemas.openxmlformats.org/officeDocument/2006/relationships/hyperlink" Target="https://www.anz.com.au/content/dam/anzcomau/about-us/anz-hrgm-framework-2025.pdf" TargetMode="External"/><Relationship Id="rId54" Type="http://schemas.openxmlformats.org/officeDocument/2006/relationships/hyperlink" Target="https://www.anz.com/shareholder/centre/reporting/annual-report-annual-review/" TargetMode="External"/><Relationship Id="rId62" Type="http://schemas.openxmlformats.org/officeDocument/2006/relationships/hyperlink" Target="https://www.anz.com.au/about-us/esg/reportin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534B0-494D-4678-9A28-8586DE81ABD1}">
  <sheetPr>
    <tabColor rgb="FF0572E6"/>
    <pageSetUpPr fitToPage="1"/>
  </sheetPr>
  <dimension ref="A1:V44"/>
  <sheetViews>
    <sheetView tabSelected="1" workbookViewId="0"/>
  </sheetViews>
  <sheetFormatPr defaultColWidth="0" defaultRowHeight="12.75" zeroHeight="1"/>
  <cols>
    <col min="1" max="1" width="8.875" style="62" customWidth="1"/>
    <col min="2" max="2" width="24" style="62" bestFit="1" customWidth="1"/>
    <col min="3" max="18" width="8.875" style="62" customWidth="1"/>
    <col min="19" max="16384" width="0" style="62" hidden="1"/>
  </cols>
  <sheetData>
    <row r="1" spans="1:22" ht="58.5">
      <c r="A1" s="395"/>
      <c r="B1" s="396"/>
      <c r="C1" s="397"/>
      <c r="D1" s="397"/>
      <c r="E1" s="397"/>
      <c r="F1" s="395"/>
      <c r="G1" s="395"/>
      <c r="H1" s="395"/>
      <c r="I1" s="395"/>
      <c r="J1" s="395"/>
      <c r="K1" s="395"/>
      <c r="L1" s="395"/>
      <c r="M1" s="395"/>
      <c r="N1" s="395"/>
      <c r="O1" s="395"/>
      <c r="P1" s="395"/>
      <c r="Q1" s="395"/>
      <c r="R1" s="395"/>
      <c r="S1" s="44"/>
      <c r="T1" s="44"/>
      <c r="U1" s="44"/>
      <c r="V1" s="44"/>
    </row>
    <row r="2" spans="1:22" ht="58.5">
      <c r="A2" s="395"/>
      <c r="B2" s="398">
        <v>2025</v>
      </c>
      <c r="C2" s="397"/>
      <c r="D2" s="397"/>
      <c r="E2" s="397"/>
      <c r="F2" s="395"/>
      <c r="G2" s="395"/>
      <c r="H2" s="395"/>
      <c r="I2" s="395"/>
      <c r="J2" s="395"/>
      <c r="K2" s="395"/>
      <c r="L2" s="395"/>
      <c r="M2" s="395"/>
      <c r="N2" s="395"/>
      <c r="O2" s="395"/>
      <c r="P2" s="395"/>
      <c r="Q2" s="395"/>
      <c r="R2" s="395"/>
      <c r="S2" s="44"/>
      <c r="T2" s="44"/>
      <c r="U2" s="44"/>
      <c r="V2" s="44"/>
    </row>
    <row r="3" spans="1:22" ht="58.5">
      <c r="A3" s="395"/>
      <c r="B3" s="399" t="s">
        <v>0</v>
      </c>
      <c r="C3" s="397"/>
      <c r="D3" s="397"/>
      <c r="E3" s="397"/>
      <c r="F3" s="395"/>
      <c r="G3" s="395"/>
      <c r="H3" s="395"/>
      <c r="I3" s="395"/>
      <c r="J3" s="395"/>
      <c r="K3" s="395"/>
      <c r="L3" s="395"/>
      <c r="M3" s="395"/>
      <c r="N3" s="395"/>
      <c r="O3" s="395"/>
      <c r="P3" s="395"/>
      <c r="Q3" s="395"/>
      <c r="R3" s="395"/>
      <c r="S3" s="44"/>
      <c r="T3" s="44"/>
      <c r="U3" s="44"/>
      <c r="V3" s="44"/>
    </row>
    <row r="4" spans="1:22" ht="44.25">
      <c r="A4" s="395"/>
      <c r="B4" s="399" t="s">
        <v>1</v>
      </c>
      <c r="C4" s="395"/>
      <c r="D4" s="395"/>
      <c r="E4" s="395"/>
      <c r="F4" s="395"/>
      <c r="G4" s="395"/>
      <c r="H4" s="395"/>
      <c r="I4" s="395"/>
      <c r="J4" s="395"/>
      <c r="K4" s="395"/>
      <c r="L4" s="395"/>
      <c r="M4" s="395"/>
      <c r="N4" s="395"/>
      <c r="O4" s="395"/>
      <c r="P4" s="395"/>
      <c r="Q4" s="395"/>
      <c r="R4" s="395"/>
      <c r="S4" s="44"/>
      <c r="T4" s="44"/>
      <c r="U4" s="44"/>
      <c r="V4" s="44"/>
    </row>
    <row r="5" spans="1:22">
      <c r="A5" s="395"/>
      <c r="B5" s="395"/>
      <c r="C5" s="395"/>
      <c r="D5" s="395"/>
      <c r="E5" s="395"/>
      <c r="F5" s="395"/>
      <c r="G5" s="395"/>
      <c r="H5" s="395"/>
      <c r="I5" s="395"/>
      <c r="J5" s="395"/>
      <c r="K5" s="395"/>
      <c r="L5" s="395"/>
      <c r="M5" s="395"/>
      <c r="N5" s="395"/>
      <c r="O5" s="395"/>
      <c r="P5" s="395"/>
      <c r="Q5" s="395"/>
      <c r="R5" s="395"/>
      <c r="S5" s="44"/>
      <c r="T5" s="44"/>
      <c r="U5" s="44"/>
      <c r="V5" s="44"/>
    </row>
    <row r="6" spans="1:22">
      <c r="A6" s="395"/>
      <c r="B6" s="395"/>
      <c r="C6" s="395"/>
      <c r="D6" s="395"/>
      <c r="E6" s="395"/>
      <c r="F6" s="395"/>
      <c r="G6" s="395"/>
      <c r="H6" s="395"/>
      <c r="I6" s="395"/>
      <c r="J6" s="395"/>
      <c r="K6" s="395"/>
      <c r="L6" s="395"/>
      <c r="M6" s="395"/>
      <c r="N6" s="395"/>
      <c r="O6" s="395"/>
      <c r="P6" s="395"/>
      <c r="Q6" s="395"/>
      <c r="R6" s="395"/>
      <c r="S6" s="44"/>
      <c r="T6" s="44"/>
      <c r="U6" s="44"/>
      <c r="V6" s="44"/>
    </row>
    <row r="7" spans="1:22">
      <c r="A7" s="395"/>
      <c r="B7" s="395"/>
      <c r="C7" s="395"/>
      <c r="D7" s="395"/>
      <c r="E7" s="395"/>
      <c r="F7" s="395"/>
      <c r="G7" s="395"/>
      <c r="H7" s="395"/>
      <c r="I7" s="395"/>
      <c r="J7" s="395"/>
      <c r="K7" s="395"/>
      <c r="L7" s="395"/>
      <c r="M7" s="395"/>
      <c r="N7" s="395"/>
      <c r="O7" s="395"/>
      <c r="P7" s="395"/>
      <c r="Q7" s="395"/>
      <c r="R7" s="395"/>
      <c r="S7" s="44"/>
      <c r="T7" s="44"/>
      <c r="U7" s="44"/>
      <c r="V7" s="44"/>
    </row>
    <row r="8" spans="1:22">
      <c r="A8" s="395"/>
      <c r="B8" s="395"/>
      <c r="C8" s="395"/>
      <c r="D8" s="395"/>
      <c r="E8" s="395"/>
      <c r="F8" s="395"/>
      <c r="G8" s="395"/>
      <c r="H8" s="395"/>
      <c r="I8" s="395"/>
      <c r="J8" s="395"/>
      <c r="K8" s="395"/>
      <c r="L8" s="395"/>
      <c r="M8" s="395"/>
      <c r="N8" s="395"/>
      <c r="O8" s="395"/>
      <c r="P8" s="395"/>
      <c r="Q8" s="395"/>
      <c r="R8" s="395"/>
      <c r="S8" s="786"/>
      <c r="T8" s="786"/>
      <c r="U8" s="786"/>
      <c r="V8" s="786"/>
    </row>
    <row r="9" spans="1:22">
      <c r="A9" s="395"/>
      <c r="B9" s="395"/>
      <c r="C9" s="395"/>
      <c r="D9" s="395"/>
      <c r="E9" s="395"/>
      <c r="F9" s="395"/>
      <c r="G9" s="395"/>
      <c r="H9" s="395"/>
      <c r="I9" s="395"/>
      <c r="J9" s="395"/>
      <c r="K9" s="395"/>
      <c r="L9" s="395"/>
      <c r="M9" s="395"/>
      <c r="N9" s="395"/>
      <c r="O9" s="395"/>
      <c r="P9" s="395"/>
      <c r="Q9" s="395"/>
      <c r="R9" s="395"/>
      <c r="S9" s="786"/>
      <c r="T9" s="786"/>
      <c r="U9" s="786"/>
      <c r="V9" s="786"/>
    </row>
    <row r="10" spans="1:22">
      <c r="A10" s="395"/>
      <c r="B10" s="395"/>
      <c r="C10" s="395"/>
      <c r="D10" s="395"/>
      <c r="E10" s="395"/>
      <c r="F10" s="395"/>
      <c r="G10" s="395"/>
      <c r="H10" s="395"/>
      <c r="I10" s="395"/>
      <c r="J10" s="395"/>
      <c r="K10" s="395"/>
      <c r="L10" s="395"/>
      <c r="M10" s="395"/>
      <c r="N10" s="395"/>
      <c r="O10" s="395"/>
      <c r="P10" s="395"/>
      <c r="Q10" s="395"/>
      <c r="R10" s="395"/>
      <c r="S10" s="786"/>
      <c r="T10" s="786"/>
      <c r="U10" s="786"/>
      <c r="V10" s="786"/>
    </row>
    <row r="11" spans="1:22">
      <c r="A11" s="395"/>
      <c r="B11" s="395"/>
      <c r="C11" s="395"/>
      <c r="D11" s="395"/>
      <c r="E11" s="395"/>
      <c r="F11" s="395"/>
      <c r="G11" s="395"/>
      <c r="H11" s="395"/>
      <c r="I11" s="395"/>
      <c r="J11" s="395"/>
      <c r="K11" s="395"/>
      <c r="L11" s="395"/>
      <c r="M11" s="395"/>
      <c r="N11" s="395"/>
      <c r="O11" s="395"/>
      <c r="P11" s="395"/>
      <c r="Q11" s="395"/>
      <c r="R11" s="395"/>
      <c r="S11" s="786"/>
      <c r="T11" s="786"/>
      <c r="U11" s="786"/>
      <c r="V11" s="786"/>
    </row>
    <row r="12" spans="1:22">
      <c r="A12" s="395"/>
      <c r="B12" s="395"/>
      <c r="C12" s="395"/>
      <c r="D12" s="395"/>
      <c r="E12" s="395"/>
      <c r="F12" s="395"/>
      <c r="G12" s="395"/>
      <c r="H12" s="395"/>
      <c r="I12" s="395"/>
      <c r="J12" s="395"/>
      <c r="K12" s="395"/>
      <c r="L12" s="395"/>
      <c r="M12" s="395"/>
      <c r="N12" s="395"/>
      <c r="O12" s="395"/>
      <c r="P12" s="395"/>
      <c r="Q12" s="395"/>
      <c r="R12" s="395"/>
      <c r="S12" s="786"/>
      <c r="T12" s="786"/>
      <c r="U12" s="786"/>
      <c r="V12" s="786"/>
    </row>
    <row r="13" spans="1:22">
      <c r="A13" s="395"/>
      <c r="B13" s="395"/>
      <c r="C13" s="395"/>
      <c r="D13" s="395"/>
      <c r="E13" s="395"/>
      <c r="F13" s="395"/>
      <c r="G13" s="395"/>
      <c r="H13" s="395"/>
      <c r="I13" s="395"/>
      <c r="J13" s="395"/>
      <c r="K13" s="395"/>
      <c r="L13" s="395"/>
      <c r="M13" s="395"/>
      <c r="N13" s="395"/>
      <c r="O13" s="395"/>
      <c r="P13" s="395"/>
      <c r="Q13" s="395"/>
      <c r="R13" s="395"/>
      <c r="S13" s="786"/>
      <c r="T13" s="786"/>
      <c r="U13" s="786"/>
      <c r="V13" s="786"/>
    </row>
    <row r="14" spans="1:22">
      <c r="A14" s="395"/>
      <c r="B14" s="395"/>
      <c r="C14" s="395"/>
      <c r="D14" s="395"/>
      <c r="E14" s="395"/>
      <c r="F14" s="395"/>
      <c r="G14" s="395"/>
      <c r="H14" s="395"/>
      <c r="I14" s="395"/>
      <c r="J14" s="395"/>
      <c r="K14" s="395"/>
      <c r="L14" s="395"/>
      <c r="M14" s="395"/>
      <c r="N14" s="395"/>
      <c r="O14" s="395"/>
      <c r="P14" s="395"/>
      <c r="Q14" s="395"/>
      <c r="R14" s="395"/>
      <c r="S14" s="786"/>
      <c r="T14" s="786"/>
      <c r="U14" s="786"/>
      <c r="V14" s="786"/>
    </row>
    <row r="15" spans="1:22" ht="60" customHeight="1">
      <c r="A15" s="395"/>
      <c r="B15" s="784" t="s">
        <v>2</v>
      </c>
      <c r="C15" s="784"/>
      <c r="D15" s="784"/>
      <c r="E15" s="784"/>
      <c r="F15" s="784"/>
      <c r="G15" s="784"/>
      <c r="H15" s="784"/>
      <c r="I15" s="784"/>
      <c r="J15" s="784"/>
      <c r="K15" s="784"/>
      <c r="L15" s="395"/>
      <c r="M15" s="395"/>
      <c r="N15" s="395"/>
      <c r="O15" s="395"/>
      <c r="P15" s="395"/>
      <c r="Q15" s="395"/>
      <c r="R15" s="395"/>
      <c r="S15" s="786"/>
      <c r="T15" s="786"/>
      <c r="U15" s="786"/>
      <c r="V15" s="786"/>
    </row>
    <row r="16" spans="1:22" ht="15">
      <c r="A16" s="395"/>
      <c r="B16" s="405"/>
      <c r="C16" s="405"/>
      <c r="D16" s="405"/>
      <c r="E16" s="405"/>
      <c r="F16" s="405"/>
      <c r="G16" s="405"/>
      <c r="H16" s="405"/>
      <c r="I16" s="405"/>
      <c r="J16" s="405"/>
      <c r="K16" s="405"/>
      <c r="L16" s="395"/>
      <c r="M16" s="395"/>
      <c r="N16" s="395"/>
      <c r="O16" s="395"/>
      <c r="P16" s="395"/>
      <c r="Q16" s="395"/>
      <c r="R16" s="395"/>
      <c r="S16" s="786"/>
      <c r="T16" s="786"/>
      <c r="U16" s="786"/>
      <c r="V16" s="786"/>
    </row>
    <row r="17" spans="1:18" ht="33.6" customHeight="1">
      <c r="A17" s="395"/>
      <c r="B17" s="784" t="s">
        <v>3</v>
      </c>
      <c r="C17" s="784"/>
      <c r="D17" s="784"/>
      <c r="E17" s="784"/>
      <c r="F17" s="784"/>
      <c r="G17" s="784"/>
      <c r="H17" s="784"/>
      <c r="I17" s="784"/>
      <c r="J17" s="784"/>
      <c r="K17" s="784"/>
      <c r="L17" s="395"/>
      <c r="M17" s="395"/>
      <c r="N17" s="395"/>
      <c r="O17" s="395"/>
      <c r="P17" s="395"/>
      <c r="Q17" s="395"/>
      <c r="R17" s="395"/>
    </row>
    <row r="18" spans="1:18" ht="15">
      <c r="A18" s="395"/>
      <c r="B18" s="405"/>
      <c r="C18" s="405"/>
      <c r="D18" s="405"/>
      <c r="E18" s="405"/>
      <c r="F18" s="405"/>
      <c r="G18" s="405"/>
      <c r="H18" s="405"/>
      <c r="I18" s="405"/>
      <c r="J18" s="405"/>
      <c r="K18" s="405"/>
      <c r="L18" s="395"/>
      <c r="M18" s="395"/>
      <c r="N18" s="395"/>
      <c r="O18" s="395"/>
      <c r="P18" s="395"/>
      <c r="Q18" s="395"/>
      <c r="R18" s="395"/>
    </row>
    <row r="19" spans="1:18" ht="50.25" customHeight="1">
      <c r="A19" s="395"/>
      <c r="B19" s="784" t="s">
        <v>4</v>
      </c>
      <c r="C19" s="784"/>
      <c r="D19" s="784"/>
      <c r="E19" s="784"/>
      <c r="F19" s="784"/>
      <c r="G19" s="784"/>
      <c r="H19" s="784"/>
      <c r="I19" s="784"/>
      <c r="J19" s="784"/>
      <c r="K19" s="784"/>
      <c r="L19" s="395"/>
      <c r="M19" s="395"/>
      <c r="N19" s="395"/>
      <c r="O19" s="395"/>
      <c r="P19" s="395"/>
      <c r="Q19" s="395"/>
      <c r="R19" s="395"/>
    </row>
    <row r="20" spans="1:18" ht="15">
      <c r="A20" s="395"/>
      <c r="B20" s="405"/>
      <c r="C20" s="405"/>
      <c r="D20" s="405"/>
      <c r="E20" s="405"/>
      <c r="F20" s="405"/>
      <c r="G20" s="405"/>
      <c r="H20" s="405"/>
      <c r="I20" s="405"/>
      <c r="J20" s="405"/>
      <c r="K20" s="405"/>
      <c r="L20" s="395"/>
      <c r="M20" s="395"/>
      <c r="N20" s="395"/>
      <c r="O20" s="395"/>
      <c r="P20" s="395"/>
      <c r="Q20" s="395"/>
      <c r="R20" s="395"/>
    </row>
    <row r="21" spans="1:18" ht="47.25" customHeight="1">
      <c r="A21" s="395"/>
      <c r="B21" s="787" t="s">
        <v>5</v>
      </c>
      <c r="C21" s="784"/>
      <c r="D21" s="784"/>
      <c r="E21" s="784"/>
      <c r="F21" s="784"/>
      <c r="G21" s="784"/>
      <c r="H21" s="784"/>
      <c r="I21" s="784"/>
      <c r="J21" s="784"/>
      <c r="K21" s="784"/>
      <c r="L21" s="395"/>
      <c r="M21" s="395"/>
      <c r="N21" s="395"/>
      <c r="O21" s="395"/>
      <c r="P21" s="395"/>
      <c r="Q21" s="395"/>
      <c r="R21" s="395"/>
    </row>
    <row r="22" spans="1:18" ht="15">
      <c r="A22" s="395"/>
      <c r="B22" s="405"/>
      <c r="C22" s="405"/>
      <c r="D22" s="405"/>
      <c r="E22" s="405"/>
      <c r="F22" s="405"/>
      <c r="G22" s="405"/>
      <c r="H22" s="405"/>
      <c r="I22" s="405"/>
      <c r="J22" s="405"/>
      <c r="K22" s="405"/>
      <c r="L22" s="395"/>
      <c r="M22" s="395"/>
      <c r="N22" s="395"/>
      <c r="O22" s="395"/>
      <c r="P22" s="395"/>
      <c r="Q22" s="395"/>
      <c r="R22" s="395"/>
    </row>
    <row r="23" spans="1:18" ht="30" customHeight="1">
      <c r="A23" s="395"/>
      <c r="B23" s="784" t="s">
        <v>6</v>
      </c>
      <c r="C23" s="784"/>
      <c r="D23" s="784"/>
      <c r="E23" s="784"/>
      <c r="F23" s="784"/>
      <c r="G23" s="784"/>
      <c r="H23" s="784"/>
      <c r="I23" s="784"/>
      <c r="J23" s="784"/>
      <c r="K23" s="784"/>
      <c r="L23" s="395"/>
      <c r="M23" s="395"/>
      <c r="N23" s="395"/>
      <c r="O23" s="395"/>
      <c r="P23" s="395"/>
      <c r="Q23" s="395"/>
      <c r="R23" s="395"/>
    </row>
    <row r="24" spans="1:18">
      <c r="A24" s="395"/>
      <c r="B24" s="395"/>
      <c r="C24" s="395"/>
      <c r="D24" s="395"/>
      <c r="E24" s="395"/>
      <c r="F24" s="395"/>
      <c r="G24" s="395"/>
      <c r="H24" s="395"/>
      <c r="I24" s="395"/>
      <c r="J24" s="395"/>
      <c r="K24" s="395"/>
      <c r="L24" s="395"/>
      <c r="M24" s="395"/>
      <c r="N24" s="395"/>
      <c r="O24" s="395"/>
      <c r="P24" s="395"/>
      <c r="Q24" s="395"/>
      <c r="R24" s="395"/>
    </row>
    <row r="25" spans="1:18" ht="15">
      <c r="A25" s="395"/>
      <c r="B25" s="785"/>
      <c r="C25" s="785"/>
      <c r="D25" s="785"/>
      <c r="E25" s="785"/>
      <c r="F25" s="785"/>
      <c r="G25" s="785"/>
      <c r="H25" s="785"/>
      <c r="I25" s="785"/>
      <c r="J25" s="785"/>
      <c r="K25" s="785"/>
      <c r="L25" s="395"/>
      <c r="M25" s="395"/>
      <c r="N25" s="395"/>
      <c r="O25" s="395"/>
      <c r="P25" s="395"/>
      <c r="Q25" s="395"/>
      <c r="R25" s="395"/>
    </row>
    <row r="26" spans="1:18">
      <c r="A26" s="395"/>
      <c r="B26" s="395"/>
      <c r="C26" s="395"/>
      <c r="D26" s="395"/>
      <c r="E26" s="395"/>
      <c r="F26" s="395"/>
      <c r="G26" s="395"/>
      <c r="H26" s="395"/>
      <c r="I26" s="395"/>
      <c r="J26" s="395"/>
      <c r="K26" s="395"/>
      <c r="L26" s="395"/>
      <c r="M26" s="395"/>
      <c r="N26" s="395"/>
      <c r="O26" s="395"/>
      <c r="P26" s="395"/>
      <c r="Q26" s="395"/>
      <c r="R26" s="395"/>
    </row>
    <row r="27" spans="1:18">
      <c r="A27" s="395"/>
      <c r="B27" s="395"/>
      <c r="C27" s="395"/>
      <c r="D27" s="395"/>
      <c r="E27" s="395"/>
      <c r="F27" s="395"/>
      <c r="G27" s="395"/>
      <c r="H27" s="395"/>
      <c r="I27" s="395"/>
      <c r="J27" s="395"/>
      <c r="K27" s="395"/>
      <c r="L27" s="395"/>
      <c r="M27" s="395"/>
      <c r="N27" s="395"/>
      <c r="O27" s="395"/>
      <c r="P27" s="395"/>
      <c r="Q27" s="395"/>
      <c r="R27" s="395"/>
    </row>
    <row r="28" spans="1:18">
      <c r="A28" s="395"/>
      <c r="B28" s="395"/>
      <c r="C28" s="395"/>
      <c r="D28" s="395"/>
      <c r="E28" s="395"/>
      <c r="F28" s="395"/>
      <c r="G28" s="395"/>
      <c r="H28" s="395"/>
      <c r="I28" s="395"/>
      <c r="J28" s="395"/>
      <c r="K28" s="395"/>
      <c r="L28" s="395"/>
      <c r="M28" s="395"/>
      <c r="N28" s="395"/>
      <c r="O28" s="395"/>
      <c r="P28" s="395"/>
      <c r="Q28" s="395"/>
      <c r="R28" s="395"/>
    </row>
    <row r="29" spans="1:18">
      <c r="A29" s="395"/>
      <c r="B29" s="395"/>
      <c r="C29" s="395"/>
      <c r="D29" s="395"/>
      <c r="E29" s="395"/>
      <c r="F29" s="395"/>
      <c r="G29" s="395"/>
      <c r="H29" s="395"/>
      <c r="I29" s="395"/>
      <c r="J29" s="395"/>
      <c r="K29" s="395"/>
      <c r="L29" s="395"/>
      <c r="M29" s="395"/>
      <c r="N29" s="395"/>
      <c r="O29" s="395"/>
      <c r="P29" s="395"/>
      <c r="Q29" s="395"/>
      <c r="R29" s="395"/>
    </row>
    <row r="30" spans="1:18">
      <c r="A30" s="395"/>
      <c r="B30" s="395"/>
      <c r="C30" s="395"/>
      <c r="D30" s="395"/>
      <c r="E30" s="395"/>
      <c r="F30" s="395"/>
      <c r="G30" s="395"/>
      <c r="H30" s="395"/>
      <c r="I30" s="395"/>
      <c r="J30" s="395"/>
      <c r="K30" s="395"/>
      <c r="L30" s="395"/>
      <c r="M30" s="395"/>
      <c r="N30" s="395"/>
      <c r="O30" s="395"/>
      <c r="P30" s="395"/>
      <c r="Q30" s="395"/>
      <c r="R30" s="395"/>
    </row>
    <row r="31" spans="1:18">
      <c r="A31" s="395"/>
      <c r="B31" s="395"/>
      <c r="C31" s="395"/>
      <c r="D31" s="395"/>
      <c r="E31" s="395"/>
      <c r="F31" s="395"/>
      <c r="G31" s="395"/>
      <c r="H31" s="395"/>
      <c r="I31" s="395"/>
      <c r="J31" s="395"/>
      <c r="K31" s="395"/>
      <c r="L31" s="395"/>
      <c r="M31" s="395"/>
      <c r="N31" s="395"/>
      <c r="O31" s="395"/>
      <c r="P31" s="395"/>
      <c r="Q31" s="395"/>
      <c r="R31" s="395"/>
    </row>
    <row r="32" spans="1:18">
      <c r="A32" s="395"/>
      <c r="B32" s="395"/>
      <c r="C32" s="395"/>
      <c r="D32" s="395"/>
      <c r="E32" s="395"/>
      <c r="F32" s="395"/>
      <c r="G32" s="395"/>
      <c r="H32" s="395"/>
      <c r="I32" s="395"/>
      <c r="J32" s="395"/>
      <c r="K32" s="395"/>
      <c r="L32" s="395"/>
      <c r="M32" s="395"/>
      <c r="N32" s="395"/>
      <c r="O32" s="395"/>
      <c r="P32" s="395"/>
      <c r="Q32" s="395"/>
      <c r="R32" s="395"/>
    </row>
    <row r="33" spans="1:18">
      <c r="A33" s="395"/>
      <c r="B33" s="395"/>
      <c r="C33" s="395"/>
      <c r="D33" s="395"/>
      <c r="E33" s="395"/>
      <c r="F33" s="395"/>
      <c r="G33" s="395"/>
      <c r="H33" s="395"/>
      <c r="I33" s="395"/>
      <c r="J33" s="395"/>
      <c r="K33" s="395"/>
      <c r="L33" s="395"/>
      <c r="M33" s="395"/>
      <c r="N33" s="395"/>
      <c r="O33" s="395"/>
      <c r="P33" s="395"/>
      <c r="Q33" s="395"/>
      <c r="R33" s="395"/>
    </row>
    <row r="34" spans="1:18" hidden="1">
      <c r="A34" s="228"/>
      <c r="B34" s="228"/>
      <c r="C34" s="228"/>
      <c r="D34" s="228"/>
      <c r="E34" s="228"/>
      <c r="F34" s="228"/>
      <c r="G34" s="228"/>
      <c r="H34" s="228"/>
      <c r="I34" s="228"/>
      <c r="J34" s="228"/>
      <c r="K34" s="228"/>
      <c r="L34" s="228"/>
      <c r="M34" s="228"/>
      <c r="N34" s="228"/>
      <c r="O34" s="228"/>
      <c r="P34" s="228"/>
      <c r="Q34" s="228"/>
      <c r="R34" s="228"/>
    </row>
    <row r="35" spans="1:18" hidden="1">
      <c r="A35" s="228"/>
      <c r="B35" s="228"/>
      <c r="C35" s="228"/>
      <c r="D35" s="228"/>
      <c r="E35" s="228"/>
      <c r="F35" s="228"/>
      <c r="G35" s="228"/>
      <c r="H35" s="228"/>
      <c r="I35" s="228"/>
      <c r="J35" s="228"/>
      <c r="K35" s="228"/>
      <c r="L35" s="228"/>
      <c r="M35" s="228"/>
      <c r="N35" s="228"/>
      <c r="O35" s="228"/>
      <c r="P35" s="228"/>
      <c r="Q35" s="228"/>
      <c r="R35" s="228"/>
    </row>
    <row r="36" spans="1:18" hidden="1">
      <c r="A36" s="228"/>
      <c r="B36" s="228"/>
      <c r="C36" s="228"/>
      <c r="D36" s="228"/>
      <c r="E36" s="228"/>
      <c r="F36" s="228"/>
      <c r="G36" s="228"/>
      <c r="H36" s="228"/>
      <c r="I36" s="228"/>
      <c r="J36" s="228"/>
      <c r="K36" s="228"/>
      <c r="L36" s="228"/>
      <c r="M36" s="228"/>
      <c r="N36" s="228"/>
      <c r="O36" s="228"/>
      <c r="P36" s="228"/>
      <c r="Q36" s="228"/>
      <c r="R36" s="228"/>
    </row>
    <row r="37" spans="1:18" hidden="1">
      <c r="A37" s="228"/>
      <c r="B37" s="228"/>
      <c r="C37" s="228"/>
      <c r="D37" s="228"/>
      <c r="E37" s="228"/>
      <c r="F37" s="228"/>
      <c r="G37" s="228"/>
      <c r="H37" s="228"/>
      <c r="I37" s="228"/>
      <c r="J37" s="228"/>
      <c r="K37" s="228"/>
      <c r="L37" s="228"/>
      <c r="M37" s="228"/>
      <c r="N37" s="228"/>
      <c r="O37" s="228"/>
      <c r="P37" s="228"/>
      <c r="Q37" s="228"/>
      <c r="R37" s="228"/>
    </row>
    <row r="38" spans="1:18" hidden="1">
      <c r="A38" s="228"/>
      <c r="B38" s="228"/>
      <c r="C38" s="228"/>
      <c r="D38" s="228"/>
      <c r="E38" s="228"/>
      <c r="F38" s="228"/>
      <c r="G38" s="228"/>
      <c r="H38" s="228"/>
      <c r="I38" s="228"/>
      <c r="J38" s="228"/>
      <c r="K38" s="228"/>
      <c r="L38" s="228"/>
      <c r="M38" s="228"/>
      <c r="N38" s="228"/>
      <c r="O38" s="228"/>
      <c r="P38" s="228"/>
      <c r="Q38" s="228"/>
      <c r="R38" s="228"/>
    </row>
    <row r="39" spans="1:18" hidden="1">
      <c r="A39" s="228"/>
      <c r="B39" s="228"/>
      <c r="C39" s="228"/>
      <c r="D39" s="228"/>
      <c r="E39" s="228"/>
      <c r="F39" s="228"/>
      <c r="G39" s="228"/>
      <c r="H39" s="228"/>
      <c r="I39" s="228"/>
      <c r="J39" s="228"/>
      <c r="K39" s="228"/>
      <c r="L39" s="228"/>
      <c r="M39" s="228"/>
      <c r="N39" s="228"/>
      <c r="O39" s="228"/>
      <c r="P39" s="228"/>
      <c r="Q39" s="228"/>
      <c r="R39" s="228"/>
    </row>
    <row r="40" spans="1:18" hidden="1">
      <c r="A40" s="228"/>
      <c r="B40" s="228"/>
      <c r="C40" s="228"/>
      <c r="D40" s="228"/>
      <c r="E40" s="228"/>
      <c r="F40" s="228"/>
      <c r="G40" s="228"/>
      <c r="H40" s="228"/>
      <c r="I40" s="228"/>
      <c r="J40" s="228"/>
      <c r="K40" s="228"/>
      <c r="L40" s="228"/>
      <c r="M40" s="228"/>
      <c r="N40" s="228"/>
      <c r="O40" s="228"/>
      <c r="P40" s="228"/>
      <c r="Q40" s="228"/>
      <c r="R40" s="228"/>
    </row>
    <row r="41" spans="1:18" hidden="1">
      <c r="A41" s="228"/>
      <c r="B41" s="228"/>
      <c r="C41" s="228"/>
      <c r="D41" s="228"/>
      <c r="E41" s="228"/>
      <c r="F41" s="228"/>
      <c r="G41" s="228"/>
      <c r="H41" s="228"/>
      <c r="I41" s="228"/>
      <c r="J41" s="228"/>
      <c r="K41" s="228"/>
      <c r="L41" s="228"/>
      <c r="M41" s="228"/>
      <c r="N41" s="228"/>
      <c r="O41" s="228"/>
      <c r="P41" s="228"/>
      <c r="Q41" s="228"/>
      <c r="R41" s="228"/>
    </row>
    <row r="42" spans="1:18" hidden="1">
      <c r="A42" s="228"/>
      <c r="B42" s="228"/>
      <c r="C42" s="228"/>
      <c r="D42" s="228"/>
      <c r="E42" s="228"/>
      <c r="F42" s="228"/>
      <c r="G42" s="228"/>
      <c r="H42" s="228"/>
      <c r="I42" s="228"/>
      <c r="J42" s="228"/>
      <c r="K42" s="228"/>
      <c r="L42" s="228"/>
      <c r="M42" s="228"/>
      <c r="N42" s="228"/>
      <c r="O42" s="228"/>
      <c r="P42" s="228"/>
      <c r="Q42" s="228"/>
      <c r="R42" s="228"/>
    </row>
    <row r="43" spans="1:18" hidden="1">
      <c r="A43" s="228"/>
      <c r="B43" s="228"/>
      <c r="C43" s="228"/>
      <c r="D43" s="228"/>
      <c r="E43" s="228"/>
      <c r="F43" s="228"/>
      <c r="G43" s="228"/>
      <c r="H43" s="228"/>
      <c r="I43" s="228"/>
      <c r="J43" s="228"/>
      <c r="K43" s="228"/>
      <c r="L43" s="228"/>
      <c r="M43" s="228"/>
      <c r="N43" s="228"/>
      <c r="O43" s="228"/>
      <c r="P43" s="228"/>
      <c r="Q43" s="228"/>
      <c r="R43" s="228"/>
    </row>
    <row r="44" spans="1:18" hidden="1">
      <c r="A44" s="228"/>
      <c r="B44" s="228"/>
      <c r="C44" s="228"/>
      <c r="D44" s="228"/>
      <c r="E44" s="228"/>
      <c r="F44" s="228"/>
      <c r="G44" s="228"/>
      <c r="H44" s="228"/>
      <c r="I44" s="228"/>
      <c r="J44" s="228"/>
      <c r="K44" s="228"/>
      <c r="L44" s="228"/>
      <c r="M44" s="228"/>
      <c r="N44" s="228"/>
      <c r="O44" s="228"/>
      <c r="P44" s="228"/>
      <c r="Q44" s="228"/>
      <c r="R44" s="228"/>
    </row>
  </sheetData>
  <sheetProtection algorithmName="SHA-512" hashValue="0FBhjd2owyp2PXebSFOADJLx6XMXXRmEBN9TToAw6u1Jjysau8DaMRXrIq/p4JSLyU+6+sPJeVj5KC/Rxkeu+g==" saltValue="iXwYGbVxTpD1FKBGumWDgA==" spinCount="100000" sheet="1" objects="1" scenarios="1"/>
  <mergeCells count="7">
    <mergeCell ref="B23:K23"/>
    <mergeCell ref="B25:K25"/>
    <mergeCell ref="S8:V16"/>
    <mergeCell ref="B15:K15"/>
    <mergeCell ref="B17:K17"/>
    <mergeCell ref="B19:K19"/>
    <mergeCell ref="B21:K21"/>
  </mergeCells>
  <pageMargins left="0.7" right="0.7" top="0.75" bottom="0.75" header="0.3" footer="0.3"/>
  <pageSetup paperSize="9" scale="6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1C8A-D07D-4BAC-87AE-848A58ACFD39}">
  <sheetPr>
    <tabColor rgb="FF2DAB8E"/>
    <pageSetUpPr fitToPage="1"/>
  </sheetPr>
  <dimension ref="A1:I34"/>
  <sheetViews>
    <sheetView zoomScaleNormal="100" zoomScaleSheetLayoutView="115" workbookViewId="0"/>
  </sheetViews>
  <sheetFormatPr defaultColWidth="0" defaultRowHeight="12.75" zeroHeight="1"/>
  <cols>
    <col min="1" max="1" width="5" style="62" customWidth="1"/>
    <col min="2" max="2" width="51.75" style="62" customWidth="1"/>
    <col min="3" max="7" width="12.375" style="62" customWidth="1"/>
    <col min="8" max="8" width="3.375" style="62" customWidth="1"/>
    <col min="9" max="9" width="12.125" style="62" hidden="1" customWidth="1"/>
    <col min="10" max="16384" width="9.25" style="62" hidden="1"/>
  </cols>
  <sheetData>
    <row r="1" spans="1:9" ht="72.95" customHeight="1">
      <c r="A1" s="61"/>
      <c r="B1" s="60" t="s">
        <v>7</v>
      </c>
      <c r="C1" s="59"/>
      <c r="D1" s="59"/>
      <c r="E1" s="59"/>
      <c r="F1" s="59"/>
      <c r="G1" s="61"/>
      <c r="H1" s="61"/>
      <c r="I1" s="44"/>
    </row>
    <row r="2" spans="1:9" ht="30" customHeight="1">
      <c r="A2" s="165"/>
      <c r="B2" s="64" t="s">
        <v>77</v>
      </c>
      <c r="C2" s="65"/>
      <c r="D2" s="65"/>
      <c r="E2" s="65"/>
      <c r="F2" s="65"/>
      <c r="G2" s="65"/>
      <c r="H2" s="65"/>
      <c r="I2" s="65"/>
    </row>
    <row r="3" spans="1:9" ht="15">
      <c r="A3" s="65"/>
      <c r="B3" s="419" t="s">
        <v>144</v>
      </c>
      <c r="C3" s="65"/>
      <c r="D3" s="65"/>
      <c r="E3" s="65"/>
      <c r="F3" s="65"/>
      <c r="G3" s="65"/>
      <c r="H3" s="65"/>
      <c r="I3" s="65"/>
    </row>
    <row r="4" spans="1:9" ht="15">
      <c r="A4" s="65"/>
      <c r="B4" s="419" t="s">
        <v>145</v>
      </c>
      <c r="C4" s="65"/>
      <c r="D4" s="65"/>
      <c r="E4" s="65"/>
      <c r="F4" s="65"/>
      <c r="G4" s="65"/>
      <c r="H4" s="65"/>
      <c r="I4" s="65"/>
    </row>
    <row r="5" spans="1:9" ht="15">
      <c r="A5" s="65"/>
      <c r="B5" s="783" t="s">
        <v>441</v>
      </c>
      <c r="C5" s="65"/>
      <c r="D5" s="65"/>
      <c r="E5" s="65"/>
      <c r="F5" s="65"/>
      <c r="G5" s="65"/>
      <c r="H5" s="65"/>
      <c r="I5" s="65"/>
    </row>
    <row r="6" spans="1:9" ht="15">
      <c r="A6" s="65"/>
      <c r="B6" s="385"/>
      <c r="C6" s="65"/>
      <c r="D6" s="65"/>
      <c r="E6" s="65"/>
      <c r="F6" s="65"/>
      <c r="G6" s="65"/>
      <c r="H6" s="65"/>
      <c r="I6" s="65"/>
    </row>
    <row r="7" spans="1:9" ht="15.95" customHeight="1">
      <c r="A7" s="65"/>
      <c r="B7" s="65"/>
      <c r="C7" s="65"/>
      <c r="D7" s="65"/>
      <c r="E7" s="65"/>
      <c r="F7" s="65"/>
      <c r="G7" s="65"/>
      <c r="H7" s="65"/>
      <c r="I7" s="44"/>
    </row>
    <row r="8" spans="1:9" ht="15">
      <c r="A8" s="65"/>
      <c r="B8" s="166" t="s">
        <v>442</v>
      </c>
      <c r="C8" s="270">
        <v>2025</v>
      </c>
      <c r="D8" s="142">
        <v>2024</v>
      </c>
      <c r="E8" s="142">
        <v>2023</v>
      </c>
      <c r="F8" s="142">
        <v>2022</v>
      </c>
      <c r="G8" s="142">
        <v>2021</v>
      </c>
      <c r="H8" s="65"/>
      <c r="I8" s="65"/>
    </row>
    <row r="9" spans="1:9" ht="15.95" customHeight="1">
      <c r="A9" s="65"/>
      <c r="B9" s="541" t="s">
        <v>443</v>
      </c>
      <c r="C9" s="542">
        <v>5.8</v>
      </c>
      <c r="D9" s="543">
        <v>5.0999999999999996</v>
      </c>
      <c r="E9" s="544">
        <v>4.9000000000000004</v>
      </c>
      <c r="F9" s="544">
        <v>5</v>
      </c>
      <c r="G9" s="544">
        <v>4.7</v>
      </c>
      <c r="H9" s="65"/>
      <c r="I9" s="65"/>
    </row>
    <row r="10" spans="1:9" ht="15.95" customHeight="1">
      <c r="A10" s="65"/>
      <c r="B10" s="545" t="s">
        <v>444</v>
      </c>
      <c r="C10" s="400">
        <v>4771</v>
      </c>
      <c r="D10" s="401">
        <v>5202</v>
      </c>
      <c r="E10" s="401">
        <v>5544</v>
      </c>
      <c r="F10" s="401">
        <v>5819</v>
      </c>
      <c r="G10" s="401">
        <v>6365</v>
      </c>
      <c r="H10" s="65"/>
      <c r="I10" s="65"/>
    </row>
    <row r="11" spans="1:9" ht="15.95" customHeight="1">
      <c r="A11" s="65"/>
      <c r="B11" s="546" t="s">
        <v>445</v>
      </c>
      <c r="C11" s="547">
        <v>153</v>
      </c>
      <c r="D11" s="548">
        <v>43</v>
      </c>
      <c r="E11" s="548">
        <v>33</v>
      </c>
      <c r="F11" s="548">
        <v>30</v>
      </c>
      <c r="G11" s="548">
        <v>33</v>
      </c>
      <c r="H11" s="65"/>
      <c r="I11" s="65"/>
    </row>
    <row r="12" spans="1:9" ht="26.25" customHeight="1">
      <c r="A12" s="65"/>
      <c r="B12" s="848" t="s">
        <v>446</v>
      </c>
      <c r="C12" s="849"/>
      <c r="D12" s="849"/>
      <c r="E12" s="849"/>
      <c r="F12" s="849"/>
      <c r="G12" s="849"/>
      <c r="H12" s="65"/>
      <c r="I12" s="44"/>
    </row>
    <row r="13" spans="1:9" ht="15.95" customHeight="1">
      <c r="A13" s="65"/>
      <c r="B13" s="65"/>
      <c r="C13" s="65"/>
      <c r="D13" s="65"/>
      <c r="E13" s="65"/>
      <c r="F13" s="65"/>
      <c r="G13" s="65"/>
      <c r="H13" s="65"/>
      <c r="I13" s="44"/>
    </row>
    <row r="14" spans="1:9" ht="15.75">
      <c r="A14" s="65"/>
      <c r="B14" s="166" t="s">
        <v>447</v>
      </c>
      <c r="C14" s="269" t="s">
        <v>448</v>
      </c>
      <c r="D14" s="142">
        <v>2024</v>
      </c>
      <c r="E14" s="142">
        <v>2023</v>
      </c>
      <c r="F14" s="142">
        <v>2022</v>
      </c>
      <c r="G14" s="142">
        <v>2021</v>
      </c>
      <c r="H14" s="65"/>
      <c r="I14" s="65"/>
    </row>
    <row r="15" spans="1:9" ht="15.95" customHeight="1">
      <c r="A15" s="65"/>
      <c r="B15" s="541" t="s">
        <v>449</v>
      </c>
      <c r="C15" s="549">
        <v>22.9</v>
      </c>
      <c r="D15" s="544">
        <v>13.4</v>
      </c>
      <c r="E15" s="544">
        <v>11.7</v>
      </c>
      <c r="F15" s="544">
        <v>12.7</v>
      </c>
      <c r="G15" s="544">
        <v>5.5</v>
      </c>
      <c r="H15" s="65"/>
      <c r="I15" s="65"/>
    </row>
    <row r="16" spans="1:9" ht="15.95" customHeight="1">
      <c r="A16" s="65"/>
      <c r="B16" s="545" t="s">
        <v>450</v>
      </c>
      <c r="C16" s="550">
        <v>16.600000000000001</v>
      </c>
      <c r="D16" s="551">
        <v>6.6</v>
      </c>
      <c r="E16" s="551">
        <v>7.1</v>
      </c>
      <c r="F16" s="551">
        <v>7.9</v>
      </c>
      <c r="G16" s="551">
        <v>6</v>
      </c>
      <c r="H16" s="65"/>
      <c r="I16" s="65"/>
    </row>
    <row r="17" spans="1:9" ht="15">
      <c r="A17" s="65"/>
      <c r="B17" s="848" t="s">
        <v>451</v>
      </c>
      <c r="C17" s="849"/>
      <c r="D17" s="849"/>
      <c r="E17" s="849"/>
      <c r="F17" s="849"/>
      <c r="G17" s="849"/>
      <c r="H17" s="65"/>
      <c r="I17" s="44"/>
    </row>
    <row r="18" spans="1:9" ht="15">
      <c r="A18" s="65"/>
      <c r="B18" s="167" t="s">
        <v>452</v>
      </c>
      <c r="C18" s="168"/>
      <c r="D18" s="168"/>
      <c r="E18" s="168"/>
      <c r="F18" s="81"/>
      <c r="G18" s="81"/>
      <c r="H18" s="65"/>
      <c r="I18" s="44"/>
    </row>
    <row r="19" spans="1:9" ht="15.95" customHeight="1">
      <c r="A19" s="65"/>
      <c r="B19" s="65"/>
      <c r="C19" s="65"/>
      <c r="D19" s="65"/>
      <c r="E19" s="65"/>
      <c r="F19" s="65"/>
      <c r="G19" s="65"/>
      <c r="H19" s="65"/>
      <c r="I19" s="44"/>
    </row>
    <row r="20" spans="1:9" ht="15">
      <c r="A20" s="65"/>
      <c r="B20" s="94" t="s">
        <v>453</v>
      </c>
      <c r="C20" s="270">
        <v>2025</v>
      </c>
      <c r="D20" s="142">
        <v>2024</v>
      </c>
      <c r="E20" s="142">
        <v>2023</v>
      </c>
      <c r="F20" s="142">
        <v>2022</v>
      </c>
      <c r="G20" s="142">
        <v>2021</v>
      </c>
      <c r="H20" s="65"/>
      <c r="I20" s="65"/>
    </row>
    <row r="21" spans="1:9" ht="15.75">
      <c r="A21" s="65"/>
      <c r="B21" s="169" t="s">
        <v>454</v>
      </c>
      <c r="C21" s="400">
        <v>83</v>
      </c>
      <c r="D21" s="401">
        <v>83</v>
      </c>
      <c r="E21" s="401">
        <v>85</v>
      </c>
      <c r="F21" s="401">
        <v>86</v>
      </c>
      <c r="G21" s="401">
        <v>83</v>
      </c>
      <c r="H21" s="65"/>
      <c r="I21" s="65"/>
    </row>
    <row r="22" spans="1:9" ht="15">
      <c r="A22" s="65"/>
      <c r="B22" s="545" t="s">
        <v>455</v>
      </c>
      <c r="C22" s="400">
        <v>4099</v>
      </c>
      <c r="D22" s="401">
        <v>5311</v>
      </c>
      <c r="E22" s="401">
        <v>5292</v>
      </c>
      <c r="F22" s="401">
        <v>5691</v>
      </c>
      <c r="G22" s="401">
        <v>4729</v>
      </c>
      <c r="H22" s="65"/>
      <c r="I22" s="65"/>
    </row>
    <row r="23" spans="1:9" ht="15">
      <c r="A23" s="65"/>
      <c r="B23" s="545" t="s">
        <v>456</v>
      </c>
      <c r="C23" s="400">
        <v>100</v>
      </c>
      <c r="D23" s="401">
        <v>100</v>
      </c>
      <c r="E23" s="401">
        <v>100</v>
      </c>
      <c r="F23" s="401">
        <v>100</v>
      </c>
      <c r="G23" s="401">
        <v>100</v>
      </c>
      <c r="H23" s="65"/>
      <c r="I23" s="65"/>
    </row>
    <row r="24" spans="1:9" ht="15">
      <c r="A24" s="65"/>
      <c r="B24" s="105" t="s">
        <v>457</v>
      </c>
      <c r="C24" s="170"/>
      <c r="D24" s="170"/>
      <c r="E24" s="170"/>
      <c r="F24" s="170"/>
      <c r="G24" s="170"/>
      <c r="H24" s="65"/>
      <c r="I24" s="44"/>
    </row>
    <row r="25" spans="1:9" ht="15">
      <c r="A25" s="65"/>
      <c r="B25" s="106"/>
      <c r="C25" s="106"/>
      <c r="D25" s="106"/>
      <c r="E25" s="106"/>
      <c r="F25" s="106"/>
      <c r="G25" s="106"/>
      <c r="H25" s="65"/>
      <c r="I25" s="44"/>
    </row>
    <row r="26" spans="1:9" ht="15.75">
      <c r="A26" s="65"/>
      <c r="B26" s="100" t="s">
        <v>458</v>
      </c>
      <c r="C26" s="271">
        <v>2025</v>
      </c>
      <c r="D26" s="95">
        <v>2024</v>
      </c>
      <c r="E26" s="95">
        <v>2023</v>
      </c>
      <c r="F26" s="95">
        <v>2022</v>
      </c>
      <c r="G26" s="142">
        <v>2021</v>
      </c>
      <c r="H26" s="65"/>
      <c r="I26" s="65"/>
    </row>
    <row r="27" spans="1:9" ht="16.5" customHeight="1">
      <c r="A27" s="65"/>
      <c r="B27" s="102" t="s">
        <v>459</v>
      </c>
      <c r="C27" s="552">
        <v>7</v>
      </c>
      <c r="D27" s="553">
        <v>15</v>
      </c>
      <c r="E27" s="553">
        <v>14</v>
      </c>
      <c r="F27" s="553">
        <v>19</v>
      </c>
      <c r="G27" s="553">
        <v>16.8</v>
      </c>
      <c r="H27" s="65"/>
      <c r="I27" s="65"/>
    </row>
    <row r="28" spans="1:9" ht="15">
      <c r="A28" s="65"/>
      <c r="B28" s="850" t="s">
        <v>460</v>
      </c>
      <c r="C28" s="850"/>
      <c r="D28" s="850"/>
      <c r="E28" s="850"/>
      <c r="F28" s="850"/>
      <c r="G28" s="850"/>
      <c r="H28" s="65"/>
      <c r="I28" s="44"/>
    </row>
    <row r="29" spans="1:9" ht="21.75" customHeight="1">
      <c r="A29" s="65"/>
      <c r="B29" s="847" t="s">
        <v>461</v>
      </c>
      <c r="C29" s="847"/>
      <c r="D29" s="847"/>
      <c r="E29" s="847"/>
      <c r="F29" s="847"/>
      <c r="G29" s="847"/>
      <c r="H29" s="65"/>
      <c r="I29" s="65"/>
    </row>
    <row r="30" spans="1:9" ht="15">
      <c r="A30" s="65"/>
      <c r="B30" s="65"/>
      <c r="C30" s="65"/>
      <c r="D30" s="65"/>
      <c r="E30" s="65"/>
      <c r="F30" s="65"/>
      <c r="G30" s="65"/>
      <c r="H30" s="65"/>
      <c r="I30" s="65"/>
    </row>
    <row r="31" spans="1:9" ht="15">
      <c r="A31" s="65"/>
      <c r="B31" s="69" t="s">
        <v>221</v>
      </c>
      <c r="C31" s="65"/>
      <c r="D31" s="65"/>
      <c r="E31" s="65"/>
      <c r="F31" s="65"/>
      <c r="G31" s="65"/>
      <c r="H31" s="65"/>
      <c r="I31" s="65"/>
    </row>
    <row r="32" spans="1:9" ht="15">
      <c r="A32" s="65"/>
      <c r="B32" s="94" t="s">
        <v>222</v>
      </c>
      <c r="C32" s="94" t="s">
        <v>223</v>
      </c>
      <c r="D32" s="94"/>
      <c r="E32" s="94"/>
      <c r="F32" s="94"/>
      <c r="G32" s="94"/>
      <c r="H32" s="65"/>
      <c r="I32" s="65"/>
    </row>
    <row r="33" spans="2:7" ht="14.25">
      <c r="B33" s="410" t="s">
        <v>462</v>
      </c>
      <c r="C33" s="805" t="s">
        <v>463</v>
      </c>
      <c r="D33" s="805"/>
      <c r="E33" s="805"/>
      <c r="F33" s="805"/>
      <c r="G33" s="805"/>
    </row>
    <row r="34" spans="2:7">
      <c r="B34" s="44"/>
      <c r="C34" s="44"/>
      <c r="D34" s="44"/>
      <c r="E34" s="44"/>
      <c r="F34" s="44"/>
      <c r="G34" s="44"/>
    </row>
  </sheetData>
  <sheetProtection algorithmName="SHA-512" hashValue="K8Vv08JprCP+b19FO+PPu0+o891bR/ezh6obcGITxakiU2c7RBhn6JTFpgjQWhjzvJVZN3bpoJ8vSetR1Iga1g==" saltValue="96jmN85GtJgQwl+sWkL3Ig==" spinCount="100000" sheet="1" objects="1" scenarios="1"/>
  <mergeCells count="5">
    <mergeCell ref="B29:G29"/>
    <mergeCell ref="B12:G12"/>
    <mergeCell ref="B17:G17"/>
    <mergeCell ref="B28:G28"/>
    <mergeCell ref="C33:G33"/>
  </mergeCells>
  <hyperlinks>
    <hyperlink ref="B3" location="'Supply Chain'!B31" display="* Defined at end of sheet " xr:uid="{0C4C905C-8FA8-4DBB-AA3D-502A2F385A5B}"/>
    <hyperlink ref="B4" location="'Glossary of terms'!A1" display="and in Glossary of terms sheet " xr:uid="{22EF36B2-E02F-401B-9D73-141F6E1B61CE}"/>
  </hyperlinks>
  <pageMargins left="0.25" right="0.25" top="0.75" bottom="0.75" header="0.3" footer="0.3"/>
  <pageSetup paperSize="9" scale="7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1602-D476-4D7B-AA53-0096C44DEDBC}">
  <sheetPr>
    <tabColor rgb="FFE2F6FD"/>
    <pageSetUpPr fitToPage="1"/>
  </sheetPr>
  <dimension ref="A1:O61"/>
  <sheetViews>
    <sheetView zoomScaleNormal="100" zoomScaleSheetLayoutView="100" workbookViewId="0"/>
  </sheetViews>
  <sheetFormatPr defaultColWidth="0" defaultRowHeight="12.75" zeroHeight="1"/>
  <cols>
    <col min="1" max="1" width="5" style="62" customWidth="1"/>
    <col min="2" max="2" width="52.875" style="62" customWidth="1"/>
    <col min="3" max="7" width="13.875" style="62" customWidth="1"/>
    <col min="8" max="8" width="4" style="62" customWidth="1"/>
    <col min="9" max="15" width="14.375" style="62" hidden="1" customWidth="1"/>
    <col min="16" max="16384" width="8.875" style="62" hidden="1"/>
  </cols>
  <sheetData>
    <row r="1" spans="1:13" ht="72.95" customHeight="1">
      <c r="A1" s="61"/>
      <c r="B1" s="60" t="s">
        <v>7</v>
      </c>
      <c r="C1" s="59"/>
      <c r="D1" s="59"/>
      <c r="E1" s="59"/>
      <c r="F1" s="59"/>
      <c r="G1" s="61"/>
      <c r="H1" s="61"/>
      <c r="I1" s="44"/>
      <c r="J1" s="44"/>
      <c r="K1" s="44"/>
      <c r="L1" s="44"/>
      <c r="M1" s="44"/>
    </row>
    <row r="2" spans="1:13" ht="30" customHeight="1">
      <c r="A2" s="63"/>
      <c r="B2" s="64" t="s">
        <v>123</v>
      </c>
      <c r="C2" s="65"/>
      <c r="D2" s="65"/>
      <c r="E2" s="65"/>
      <c r="F2" s="65"/>
      <c r="G2" s="65"/>
      <c r="H2" s="65"/>
      <c r="I2" s="65"/>
      <c r="J2" s="65"/>
      <c r="K2" s="416"/>
      <c r="L2" s="65"/>
      <c r="M2" s="65"/>
    </row>
    <row r="3" spans="1:13" ht="15">
      <c r="A3" s="65"/>
      <c r="B3" s="419" t="s">
        <v>144</v>
      </c>
      <c r="C3" s="65"/>
      <c r="D3" s="65"/>
      <c r="E3" s="65"/>
      <c r="F3" s="65"/>
      <c r="G3" s="65"/>
      <c r="H3" s="65"/>
      <c r="I3" s="65"/>
      <c r="J3" s="65"/>
      <c r="K3" s="65"/>
      <c r="L3" s="65"/>
      <c r="M3" s="65"/>
    </row>
    <row r="4" spans="1:13" ht="15">
      <c r="A4" s="65"/>
      <c r="B4" s="419" t="s">
        <v>145</v>
      </c>
      <c r="C4" s="65"/>
      <c r="D4" s="65"/>
      <c r="E4" s="65"/>
      <c r="F4" s="65"/>
      <c r="G4" s="65"/>
      <c r="H4" s="65"/>
      <c r="I4" s="65"/>
      <c r="J4" s="65"/>
      <c r="K4" s="65"/>
      <c r="L4" s="65"/>
      <c r="M4" s="65"/>
    </row>
    <row r="5" spans="1:13" ht="15">
      <c r="A5" s="65"/>
      <c r="B5" s="386" t="s">
        <v>464</v>
      </c>
      <c r="C5" s="65"/>
      <c r="D5" s="65"/>
      <c r="E5" s="65"/>
      <c r="F5" s="65"/>
      <c r="G5" s="65"/>
      <c r="H5" s="65"/>
      <c r="I5" s="65"/>
      <c r="J5" s="65"/>
      <c r="K5" s="65"/>
      <c r="L5" s="65"/>
      <c r="M5" s="65"/>
    </row>
    <row r="6" spans="1:13" ht="15.95" customHeight="1">
      <c r="A6" s="65"/>
      <c r="B6" s="65"/>
      <c r="C6" s="65"/>
      <c r="D6" s="65"/>
      <c r="E6" s="65"/>
      <c r="F6" s="65"/>
      <c r="G6" s="65"/>
      <c r="H6" s="65"/>
      <c r="I6" s="65"/>
      <c r="J6" s="75"/>
      <c r="K6" s="65"/>
      <c r="L6" s="65"/>
      <c r="M6" s="65"/>
    </row>
    <row r="7" spans="1:13" ht="15">
      <c r="A7" s="65"/>
      <c r="B7" s="72" t="s">
        <v>465</v>
      </c>
      <c r="C7" s="270">
        <v>2025</v>
      </c>
      <c r="D7" s="142">
        <v>2024</v>
      </c>
      <c r="E7" s="142">
        <v>2023</v>
      </c>
      <c r="F7" s="142">
        <v>2022</v>
      </c>
      <c r="G7" s="142">
        <v>2021</v>
      </c>
      <c r="H7" s="65"/>
      <c r="I7" s="65"/>
      <c r="J7" s="65"/>
      <c r="K7" s="65"/>
      <c r="L7" s="65"/>
      <c r="M7" s="65"/>
    </row>
    <row r="8" spans="1:13" ht="15.95" customHeight="1">
      <c r="A8" s="65"/>
      <c r="B8" s="154" t="s">
        <v>466</v>
      </c>
      <c r="C8" s="554">
        <v>18</v>
      </c>
      <c r="D8" s="555">
        <f>18847730/1000000</f>
        <v>18.847729999999999</v>
      </c>
      <c r="E8" s="555">
        <v>23.8</v>
      </c>
      <c r="F8" s="555">
        <v>22.5</v>
      </c>
      <c r="G8" s="555">
        <v>27</v>
      </c>
      <c r="H8" s="44"/>
      <c r="I8" s="65"/>
      <c r="J8" s="11"/>
      <c r="K8" s="65"/>
      <c r="L8" s="65"/>
      <c r="M8" s="44"/>
    </row>
    <row r="9" spans="1:13" ht="15.95" customHeight="1">
      <c r="A9" s="65"/>
      <c r="B9" s="155" t="s">
        <v>467</v>
      </c>
      <c r="C9" s="556">
        <v>4.5</v>
      </c>
      <c r="D9" s="557">
        <f>3673512/1000000</f>
        <v>3.6735120000000001</v>
      </c>
      <c r="E9" s="557">
        <v>3.04</v>
      </c>
      <c r="F9" s="557">
        <v>2.6</v>
      </c>
      <c r="G9" s="557">
        <v>2.6</v>
      </c>
      <c r="H9" s="44"/>
      <c r="I9" s="65"/>
      <c r="J9" s="44"/>
      <c r="K9" s="65"/>
      <c r="L9" s="65"/>
      <c r="M9" s="44"/>
    </row>
    <row r="10" spans="1:13" ht="15.95" customHeight="1">
      <c r="A10" s="65"/>
      <c r="B10" s="143" t="s">
        <v>468</v>
      </c>
      <c r="C10" s="558">
        <v>7.0000000000000007E-2</v>
      </c>
      <c r="D10" s="557">
        <f>19706/1000000</f>
        <v>1.9706000000000001E-2</v>
      </c>
      <c r="E10" s="557">
        <v>0.03</v>
      </c>
      <c r="F10" s="557">
        <v>0.05</v>
      </c>
      <c r="G10" s="559">
        <v>0.04</v>
      </c>
      <c r="H10" s="44"/>
      <c r="I10" s="65"/>
      <c r="J10" s="65"/>
      <c r="K10" s="65"/>
      <c r="L10" s="65"/>
      <c r="M10" s="44"/>
    </row>
    <row r="11" spans="1:13" ht="15.95" customHeight="1">
      <c r="A11" s="65"/>
      <c r="B11" s="155" t="s">
        <v>469</v>
      </c>
      <c r="C11" s="558">
        <v>6.5</v>
      </c>
      <c r="D11" s="560">
        <f>5565449/1000000</f>
        <v>5.5654490000000001</v>
      </c>
      <c r="E11" s="560">
        <v>5.4</v>
      </c>
      <c r="F11" s="560">
        <v>4.5999999999999996</v>
      </c>
      <c r="G11" s="560">
        <v>4</v>
      </c>
      <c r="H11" s="44"/>
      <c r="I11" s="65"/>
      <c r="J11" s="65"/>
      <c r="K11" s="65"/>
      <c r="L11" s="65"/>
      <c r="M11" s="44"/>
    </row>
    <row r="12" spans="1:13" ht="15.95" customHeight="1">
      <c r="A12" s="65"/>
      <c r="B12" s="561" t="s">
        <v>470</v>
      </c>
      <c r="C12" s="558">
        <v>103.2</v>
      </c>
      <c r="D12" s="560">
        <f>106611079.85/1000000</f>
        <v>106.61107985</v>
      </c>
      <c r="E12" s="560">
        <v>109.2</v>
      </c>
      <c r="F12" s="560">
        <v>106.7</v>
      </c>
      <c r="G12" s="560">
        <v>106</v>
      </c>
      <c r="H12" s="44"/>
      <c r="I12" s="65"/>
      <c r="J12" s="65"/>
      <c r="K12" s="65"/>
      <c r="L12" s="65"/>
      <c r="M12" s="44"/>
    </row>
    <row r="13" spans="1:13" ht="15.95" customHeight="1">
      <c r="A13" s="65"/>
      <c r="B13" s="562" t="s">
        <v>471</v>
      </c>
      <c r="C13" s="563">
        <v>132.19999999999999</v>
      </c>
      <c r="D13" s="564">
        <f>SUM(D8:D12)</f>
        <v>134.71747685</v>
      </c>
      <c r="E13" s="564">
        <v>141.6</v>
      </c>
      <c r="F13" s="564">
        <v>136.4</v>
      </c>
      <c r="G13" s="565">
        <v>139.69999999999999</v>
      </c>
      <c r="H13" s="44"/>
      <c r="I13" s="65"/>
      <c r="J13" s="44"/>
      <c r="K13" s="65"/>
      <c r="L13" s="65"/>
      <c r="M13" s="44"/>
    </row>
    <row r="14" spans="1:13" ht="15.95" customHeight="1">
      <c r="A14" s="65"/>
      <c r="B14" s="562" t="s">
        <v>472</v>
      </c>
      <c r="C14" s="563">
        <v>1.5</v>
      </c>
      <c r="D14" s="564">
        <v>1.39</v>
      </c>
      <c r="E14" s="564">
        <v>1.3</v>
      </c>
      <c r="F14" s="564">
        <v>1.4</v>
      </c>
      <c r="G14" s="565">
        <v>1.6</v>
      </c>
      <c r="H14" s="44"/>
      <c r="I14" s="65"/>
      <c r="J14" s="65"/>
      <c r="K14" s="65"/>
      <c r="L14" s="65"/>
      <c r="M14" s="44"/>
    </row>
    <row r="15" spans="1:13" ht="12.75" customHeight="1">
      <c r="A15" s="65"/>
      <c r="B15" s="172" t="s">
        <v>473</v>
      </c>
      <c r="C15" s="171"/>
      <c r="D15" s="171"/>
      <c r="E15" s="171"/>
      <c r="F15" s="171"/>
      <c r="G15" s="171"/>
      <c r="H15" s="65"/>
      <c r="I15" s="156"/>
      <c r="J15" s="65"/>
      <c r="K15" s="65"/>
      <c r="L15" s="44"/>
      <c r="M15" s="44"/>
    </row>
    <row r="16" spans="1:13" ht="15">
      <c r="A16" s="65"/>
      <c r="B16" s="65"/>
      <c r="C16" s="65"/>
      <c r="D16" s="65"/>
      <c r="E16" s="65"/>
      <c r="F16" s="65"/>
      <c r="G16" s="65"/>
      <c r="H16" s="65"/>
      <c r="I16" s="65"/>
      <c r="J16" s="65"/>
      <c r="K16" s="65"/>
      <c r="L16" s="65"/>
      <c r="M16" s="44"/>
    </row>
    <row r="17" spans="1:13" ht="15.75">
      <c r="A17" s="65"/>
      <c r="B17" s="94" t="s">
        <v>474</v>
      </c>
      <c r="C17" s="270">
        <v>2025</v>
      </c>
      <c r="D17" s="142">
        <v>2024</v>
      </c>
      <c r="E17" s="142">
        <v>2023</v>
      </c>
      <c r="F17" s="142">
        <v>2022</v>
      </c>
      <c r="G17" s="142">
        <v>2021</v>
      </c>
      <c r="H17" s="65"/>
      <c r="I17" s="65"/>
      <c r="J17" s="65"/>
      <c r="K17" s="65"/>
      <c r="L17" s="65"/>
      <c r="M17" s="65"/>
    </row>
    <row r="18" spans="1:13" ht="15.95" customHeight="1">
      <c r="A18" s="65"/>
      <c r="B18" s="158" t="s">
        <v>475</v>
      </c>
      <c r="C18" s="554">
        <v>13.5</v>
      </c>
      <c r="D18" s="555">
        <v>12.4</v>
      </c>
      <c r="E18" s="555">
        <v>13.4</v>
      </c>
      <c r="F18" s="566">
        <v>14.9</v>
      </c>
      <c r="G18" s="567">
        <v>17.600000000000001</v>
      </c>
      <c r="H18" s="65"/>
      <c r="I18" s="65"/>
      <c r="J18" s="44"/>
      <c r="K18" s="65"/>
      <c r="L18" s="65"/>
      <c r="M18" s="44"/>
    </row>
    <row r="19" spans="1:13" ht="15.95" customHeight="1">
      <c r="A19" s="65"/>
      <c r="B19" s="568" t="s">
        <v>193</v>
      </c>
      <c r="C19" s="558">
        <v>4.9000000000000004</v>
      </c>
      <c r="D19" s="560">
        <v>7.1</v>
      </c>
      <c r="E19" s="560">
        <v>10.1</v>
      </c>
      <c r="F19" s="569">
        <v>7.6</v>
      </c>
      <c r="G19" s="559">
        <v>9.5</v>
      </c>
      <c r="H19" s="65"/>
      <c r="I19" s="65"/>
      <c r="J19" s="65"/>
      <c r="K19" s="65"/>
      <c r="L19" s="65"/>
      <c r="M19" s="44"/>
    </row>
    <row r="20" spans="1:13" ht="15.95" customHeight="1">
      <c r="A20" s="65"/>
      <c r="B20" s="568" t="s">
        <v>476</v>
      </c>
      <c r="C20" s="558">
        <v>3.1</v>
      </c>
      <c r="D20" s="560">
        <f>2109693/1000000</f>
        <v>2.109693</v>
      </c>
      <c r="E20" s="560">
        <v>2.2999999999999998</v>
      </c>
      <c r="F20" s="569">
        <v>1.8</v>
      </c>
      <c r="G20" s="559">
        <v>1.6</v>
      </c>
      <c r="H20" s="65"/>
      <c r="I20" s="65"/>
      <c r="J20" s="65"/>
      <c r="K20" s="65"/>
      <c r="L20" s="65"/>
      <c r="M20" s="44"/>
    </row>
    <row r="21" spans="1:13" ht="15.95" customHeight="1">
      <c r="A21" s="65"/>
      <c r="B21" s="568" t="s">
        <v>477</v>
      </c>
      <c r="C21" s="558">
        <v>1.1000000000000001</v>
      </c>
      <c r="D21" s="560">
        <f>882122/1000000</f>
        <v>0.88212199999999996</v>
      </c>
      <c r="E21" s="560">
        <v>1</v>
      </c>
      <c r="F21" s="569">
        <v>0.8</v>
      </c>
      <c r="G21" s="559">
        <v>0.9</v>
      </c>
      <c r="H21" s="65"/>
      <c r="I21" s="65"/>
      <c r="J21" s="65"/>
      <c r="K21" s="65"/>
      <c r="L21" s="65"/>
      <c r="M21" s="44"/>
    </row>
    <row r="22" spans="1:13" ht="15.95" customHeight="1">
      <c r="A22" s="65"/>
      <c r="B22" s="562" t="s">
        <v>471</v>
      </c>
      <c r="C22" s="563">
        <v>22.6</v>
      </c>
      <c r="D22" s="564">
        <f>22508097/1000000</f>
        <v>22.508096999999999</v>
      </c>
      <c r="E22" s="564">
        <v>26.9</v>
      </c>
      <c r="F22" s="570">
        <v>25.1</v>
      </c>
      <c r="G22" s="565">
        <v>29.6</v>
      </c>
      <c r="H22" s="65"/>
      <c r="I22" s="65"/>
      <c r="J22" s="65"/>
      <c r="K22" s="65"/>
      <c r="L22" s="65"/>
      <c r="M22" s="44"/>
    </row>
    <row r="23" spans="1:13" ht="15.95" customHeight="1">
      <c r="A23" s="65"/>
      <c r="B23" s="854" t="s">
        <v>478</v>
      </c>
      <c r="C23" s="855"/>
      <c r="D23" s="855"/>
      <c r="E23" s="855"/>
      <c r="F23" s="855"/>
      <c r="G23" s="855"/>
      <c r="H23" s="65"/>
      <c r="I23" s="65"/>
      <c r="J23" s="65"/>
      <c r="K23" s="65"/>
      <c r="L23" s="44"/>
      <c r="M23" s="44"/>
    </row>
    <row r="24" spans="1:13" ht="13.5" customHeight="1">
      <c r="A24" s="65"/>
      <c r="B24" s="160" t="s">
        <v>479</v>
      </c>
      <c r="C24" s="159"/>
      <c r="D24" s="159"/>
      <c r="E24" s="159"/>
      <c r="F24" s="159"/>
      <c r="G24" s="159"/>
      <c r="H24" s="65"/>
      <c r="I24" s="65"/>
      <c r="J24" s="65"/>
      <c r="K24" s="65"/>
      <c r="L24" s="44"/>
      <c r="M24" s="44"/>
    </row>
    <row r="25" spans="1:13" ht="15.95" customHeight="1">
      <c r="A25" s="65"/>
      <c r="B25" s="65"/>
      <c r="C25" s="161"/>
      <c r="D25" s="161"/>
      <c r="E25" s="161"/>
      <c r="F25" s="161"/>
      <c r="G25" s="161"/>
      <c r="H25" s="65"/>
      <c r="I25" s="65"/>
      <c r="J25" s="65"/>
      <c r="K25" s="65"/>
      <c r="L25" s="65"/>
      <c r="M25" s="44"/>
    </row>
    <row r="26" spans="1:13" ht="21.6" customHeight="1">
      <c r="A26" s="65"/>
      <c r="B26" s="94" t="s">
        <v>480</v>
      </c>
      <c r="C26" s="270">
        <v>2025</v>
      </c>
      <c r="D26" s="142">
        <v>2024</v>
      </c>
      <c r="E26" s="142">
        <v>2023</v>
      </c>
      <c r="F26" s="142">
        <v>2022</v>
      </c>
      <c r="G26" s="142">
        <v>2021</v>
      </c>
      <c r="H26" s="65"/>
      <c r="I26" s="65"/>
      <c r="J26" s="65"/>
      <c r="K26" s="65"/>
      <c r="L26" s="65"/>
      <c r="M26" s="65"/>
    </row>
    <row r="27" spans="1:13" ht="15.95" customHeight="1">
      <c r="A27" s="65"/>
      <c r="B27" s="143" t="s">
        <v>481</v>
      </c>
      <c r="C27" s="571">
        <v>3.2</v>
      </c>
      <c r="D27" s="572">
        <f>1480490.38/1000000</f>
        <v>1.48049038</v>
      </c>
      <c r="E27" s="572">
        <v>1.2</v>
      </c>
      <c r="F27" s="569">
        <v>1.5</v>
      </c>
      <c r="G27" s="569">
        <v>1.7</v>
      </c>
      <c r="H27" s="65"/>
      <c r="I27" s="65"/>
      <c r="J27" s="44"/>
      <c r="K27" s="65"/>
      <c r="L27" s="65"/>
      <c r="M27" s="44"/>
    </row>
    <row r="28" spans="1:13" ht="15.95" customHeight="1">
      <c r="A28" s="65"/>
      <c r="B28" s="568" t="s">
        <v>482</v>
      </c>
      <c r="C28" s="571">
        <v>0.7</v>
      </c>
      <c r="D28" s="572">
        <f>495584.82/1000000</f>
        <v>0.49558481999999998</v>
      </c>
      <c r="E28" s="572">
        <v>0.8</v>
      </c>
      <c r="F28" s="569">
        <v>1</v>
      </c>
      <c r="G28" s="569">
        <v>0.9</v>
      </c>
      <c r="H28" s="65"/>
      <c r="I28" s="65"/>
      <c r="J28" s="65"/>
      <c r="K28" s="65"/>
      <c r="L28" s="65"/>
      <c r="M28" s="44"/>
    </row>
    <row r="29" spans="1:13" ht="28.5">
      <c r="A29" s="65"/>
      <c r="B29" s="568" t="s">
        <v>483</v>
      </c>
      <c r="C29" s="272">
        <v>0.02</v>
      </c>
      <c r="D29" s="573">
        <f>63876.38/1000000</f>
        <v>6.3876379999999996E-2</v>
      </c>
      <c r="E29" s="572">
        <v>0.1</v>
      </c>
      <c r="F29" s="569">
        <v>0.5</v>
      </c>
      <c r="G29" s="569">
        <v>0.3</v>
      </c>
      <c r="H29" s="574"/>
      <c r="I29" s="65"/>
      <c r="J29" s="65"/>
      <c r="K29" s="65"/>
      <c r="L29" s="65"/>
      <c r="M29" s="44"/>
    </row>
    <row r="30" spans="1:13" ht="15.95" customHeight="1">
      <c r="A30" s="65"/>
      <c r="B30" s="568" t="s">
        <v>484</v>
      </c>
      <c r="C30" s="571">
        <v>7.8</v>
      </c>
      <c r="D30" s="572">
        <f>6571053.71/1000000</f>
        <v>6.5710537100000002</v>
      </c>
      <c r="E30" s="572">
        <v>7.1</v>
      </c>
      <c r="F30" s="569">
        <v>6.4</v>
      </c>
      <c r="G30" s="569">
        <v>6.5</v>
      </c>
      <c r="H30" s="65"/>
      <c r="I30" s="65"/>
      <c r="J30" s="65"/>
      <c r="K30" s="65"/>
      <c r="L30" s="65"/>
      <c r="M30" s="44"/>
    </row>
    <row r="31" spans="1:13" ht="15.95" customHeight="1">
      <c r="A31" s="65"/>
      <c r="B31" s="143" t="s">
        <v>485</v>
      </c>
      <c r="C31" s="571">
        <v>19.3</v>
      </c>
      <c r="D31" s="572">
        <f>9785158.83/1000000</f>
        <v>9.7851588300000003</v>
      </c>
      <c r="E31" s="572">
        <v>15.6</v>
      </c>
      <c r="F31" s="569">
        <v>12.8</v>
      </c>
      <c r="G31" s="569">
        <v>8.4</v>
      </c>
      <c r="H31" s="65"/>
      <c r="I31" s="65"/>
      <c r="J31" s="65"/>
      <c r="K31" s="65"/>
      <c r="L31" s="65"/>
      <c r="M31" s="44"/>
    </row>
    <row r="32" spans="1:13" ht="15.95" customHeight="1">
      <c r="A32" s="65"/>
      <c r="B32" s="575" t="s">
        <v>326</v>
      </c>
      <c r="C32" s="576">
        <v>31</v>
      </c>
      <c r="D32" s="577">
        <f>SUM(D27:D31)</f>
        <v>18.396164120000002</v>
      </c>
      <c r="E32" s="577">
        <v>24.9</v>
      </c>
      <c r="F32" s="578">
        <v>22.2</v>
      </c>
      <c r="G32" s="578">
        <v>17.8</v>
      </c>
      <c r="H32" s="65"/>
      <c r="I32" s="65"/>
      <c r="J32" s="65"/>
      <c r="K32" s="65"/>
      <c r="L32" s="65"/>
      <c r="M32" s="44"/>
    </row>
    <row r="33" spans="1:13" ht="15.95" customHeight="1">
      <c r="A33" s="65"/>
      <c r="B33" s="160" t="s">
        <v>486</v>
      </c>
      <c r="C33" s="162"/>
      <c r="D33" s="162"/>
      <c r="E33" s="162"/>
      <c r="F33" s="162"/>
      <c r="G33" s="162"/>
      <c r="H33" s="65"/>
      <c r="I33" s="65"/>
      <c r="J33" s="65"/>
      <c r="K33" s="65"/>
      <c r="L33" s="44"/>
      <c r="M33" s="44"/>
    </row>
    <row r="34" spans="1:13" ht="15.95" customHeight="1">
      <c r="A34" s="65"/>
      <c r="B34" s="856" t="s">
        <v>487</v>
      </c>
      <c r="C34" s="857"/>
      <c r="D34" s="857"/>
      <c r="E34" s="857"/>
      <c r="F34" s="857"/>
      <c r="G34" s="857"/>
      <c r="H34" s="65"/>
      <c r="I34" s="65"/>
      <c r="J34" s="65"/>
      <c r="K34" s="65"/>
      <c r="L34" s="44"/>
      <c r="M34" s="44"/>
    </row>
    <row r="35" spans="1:13" ht="15.95" customHeight="1">
      <c r="A35" s="65"/>
      <c r="B35" s="65"/>
      <c r="C35" s="65"/>
      <c r="D35" s="65"/>
      <c r="E35" s="65"/>
      <c r="F35" s="65"/>
      <c r="G35" s="65"/>
      <c r="H35" s="65"/>
      <c r="I35" s="65"/>
      <c r="J35" s="65"/>
      <c r="K35" s="65"/>
      <c r="L35" s="65"/>
      <c r="M35" s="44"/>
    </row>
    <row r="36" spans="1:13" ht="15.95" customHeight="1">
      <c r="A36" s="65"/>
      <c r="B36" s="94" t="s">
        <v>488</v>
      </c>
      <c r="C36" s="270">
        <v>2025</v>
      </c>
      <c r="D36" s="142">
        <v>2024</v>
      </c>
      <c r="E36" s="142">
        <v>2023</v>
      </c>
      <c r="F36" s="142">
        <v>2022</v>
      </c>
      <c r="G36" s="142">
        <v>2021</v>
      </c>
      <c r="H36" s="65"/>
      <c r="I36" s="65"/>
      <c r="J36" s="65"/>
      <c r="K36" s="65"/>
      <c r="L36" s="65"/>
      <c r="M36" s="65"/>
    </row>
    <row r="37" spans="1:13" ht="15.95" customHeight="1">
      <c r="A37" s="65"/>
      <c r="B37" s="143" t="s">
        <v>489</v>
      </c>
      <c r="C37" s="579">
        <v>12023</v>
      </c>
      <c r="D37" s="553">
        <v>11380</v>
      </c>
      <c r="E37" s="553">
        <v>9477</v>
      </c>
      <c r="F37" s="553">
        <v>6555</v>
      </c>
      <c r="G37" s="580">
        <v>6830</v>
      </c>
      <c r="H37" s="65"/>
      <c r="I37" s="65"/>
      <c r="J37" s="44"/>
      <c r="K37" s="65"/>
      <c r="L37" s="65"/>
      <c r="M37" s="44"/>
    </row>
    <row r="38" spans="1:13" ht="15.95" customHeight="1">
      <c r="A38" s="65"/>
      <c r="B38" s="143" t="s">
        <v>490</v>
      </c>
      <c r="C38" s="777">
        <v>96183</v>
      </c>
      <c r="D38" s="586">
        <v>91043</v>
      </c>
      <c r="E38" s="586">
        <v>75812.5</v>
      </c>
      <c r="F38" s="586">
        <v>52443.5</v>
      </c>
      <c r="G38" s="569">
        <v>54645</v>
      </c>
      <c r="H38" s="65"/>
      <c r="I38" s="65"/>
      <c r="J38" s="44"/>
      <c r="K38" s="65"/>
      <c r="L38" s="65"/>
      <c r="M38" s="44"/>
    </row>
    <row r="39" spans="1:13" ht="15.95" customHeight="1">
      <c r="A39" s="65"/>
      <c r="B39" s="583" t="s">
        <v>491</v>
      </c>
      <c r="C39" s="778">
        <v>72492</v>
      </c>
      <c r="D39" s="779">
        <v>56047.7</v>
      </c>
      <c r="E39" s="779">
        <v>60505</v>
      </c>
      <c r="F39" s="779">
        <v>31572</v>
      </c>
      <c r="G39" s="780">
        <v>31415</v>
      </c>
      <c r="H39" s="65"/>
      <c r="I39" s="65"/>
      <c r="J39" s="65"/>
      <c r="K39" s="65"/>
      <c r="L39" s="65"/>
      <c r="M39" s="44"/>
    </row>
    <row r="40" spans="1:13" ht="15.95" customHeight="1">
      <c r="A40" s="65"/>
      <c r="B40" s="584" t="s">
        <v>492</v>
      </c>
      <c r="C40" s="777">
        <v>21682</v>
      </c>
      <c r="D40" s="781">
        <v>34995.300000000003</v>
      </c>
      <c r="E40" s="781">
        <v>15307.5</v>
      </c>
      <c r="F40" s="781">
        <v>20871.5</v>
      </c>
      <c r="G40" s="782">
        <v>23230</v>
      </c>
      <c r="H40" s="65"/>
      <c r="I40" s="65"/>
      <c r="J40" s="65"/>
      <c r="K40" s="65"/>
      <c r="L40" s="65"/>
      <c r="M40" s="44"/>
    </row>
    <row r="41" spans="1:13" ht="15.95" customHeight="1">
      <c r="A41" s="65"/>
      <c r="B41" s="143" t="s">
        <v>493</v>
      </c>
      <c r="C41" s="585">
        <v>4.4000000000000004</v>
      </c>
      <c r="D41" s="586">
        <f>3673512.22/1000000</f>
        <v>3.6735122200000001</v>
      </c>
      <c r="E41" s="586">
        <v>3</v>
      </c>
      <c r="F41" s="586">
        <v>2.6</v>
      </c>
      <c r="G41" s="569">
        <v>2.6</v>
      </c>
      <c r="H41" s="65"/>
      <c r="I41" s="65"/>
      <c r="J41" s="65"/>
      <c r="K41" s="65"/>
      <c r="L41" s="65"/>
      <c r="M41" s="44"/>
    </row>
    <row r="42" spans="1:13" ht="15.95" customHeight="1">
      <c r="A42" s="65"/>
      <c r="B42" s="143" t="s">
        <v>494</v>
      </c>
      <c r="C42" s="585">
        <v>27.5</v>
      </c>
      <c r="D42" s="586">
        <v>21</v>
      </c>
      <c r="E42" s="586">
        <v>23.9</v>
      </c>
      <c r="F42" s="587">
        <v>13.8</v>
      </c>
      <c r="G42" s="569">
        <v>15.5</v>
      </c>
      <c r="H42" s="65"/>
      <c r="I42" s="65"/>
      <c r="J42" s="65"/>
      <c r="K42" s="65"/>
      <c r="L42" s="65"/>
      <c r="M42" s="44"/>
    </row>
    <row r="43" spans="1:13" ht="15.95" customHeight="1">
      <c r="A43" s="65"/>
      <c r="B43" s="160" t="s">
        <v>495</v>
      </c>
      <c r="C43" s="588"/>
      <c r="D43" s="589"/>
      <c r="E43" s="589"/>
      <c r="F43" s="590"/>
      <c r="G43" s="591"/>
      <c r="H43" s="65"/>
      <c r="I43" s="65"/>
      <c r="J43" s="65"/>
      <c r="K43" s="65"/>
      <c r="L43" s="65"/>
      <c r="M43" s="44"/>
    </row>
    <row r="44" spans="1:13" ht="15.95" customHeight="1">
      <c r="A44" s="65"/>
      <c r="B44" s="65"/>
      <c r="C44" s="65"/>
      <c r="D44" s="65"/>
      <c r="E44" s="65"/>
      <c r="F44" s="65"/>
      <c r="G44" s="65"/>
      <c r="H44" s="65"/>
      <c r="I44" s="65"/>
      <c r="J44" s="65"/>
      <c r="K44" s="65"/>
      <c r="L44" s="65"/>
      <c r="M44" s="44"/>
    </row>
    <row r="45" spans="1:13" ht="15.95" customHeight="1">
      <c r="A45" s="65"/>
      <c r="B45" s="94" t="s">
        <v>496</v>
      </c>
      <c r="C45" s="270">
        <v>2025</v>
      </c>
      <c r="D45" s="142">
        <v>2024</v>
      </c>
      <c r="E45" s="142">
        <v>2023</v>
      </c>
      <c r="F45" s="142">
        <v>2022</v>
      </c>
      <c r="G45" s="142">
        <v>2021</v>
      </c>
      <c r="H45" s="65"/>
      <c r="I45" s="65"/>
      <c r="J45" s="65"/>
      <c r="K45" s="65"/>
      <c r="L45" s="65"/>
      <c r="M45" s="65"/>
    </row>
    <row r="46" spans="1:13" ht="30" customHeight="1">
      <c r="A46" s="65"/>
      <c r="B46" s="154" t="s">
        <v>497</v>
      </c>
      <c r="C46" s="579">
        <v>126422</v>
      </c>
      <c r="D46" s="553">
        <v>118021</v>
      </c>
      <c r="E46" s="553">
        <v>83974</v>
      </c>
      <c r="F46" s="553">
        <v>54624</v>
      </c>
      <c r="G46" s="553">
        <v>64011</v>
      </c>
      <c r="H46" s="65"/>
      <c r="I46" s="65"/>
      <c r="J46" s="44"/>
      <c r="K46" s="65"/>
      <c r="L46" s="65"/>
      <c r="M46" s="44"/>
    </row>
    <row r="47" spans="1:13" ht="15.95" customHeight="1">
      <c r="A47" s="65"/>
      <c r="B47" s="568" t="s">
        <v>498</v>
      </c>
      <c r="C47" s="581">
        <v>4020</v>
      </c>
      <c r="D47" s="548">
        <v>4380</v>
      </c>
      <c r="E47" s="548">
        <v>3207</v>
      </c>
      <c r="F47" s="548">
        <v>3414</v>
      </c>
      <c r="G47" s="548">
        <v>3609</v>
      </c>
      <c r="H47" s="65"/>
      <c r="I47" s="65"/>
      <c r="J47" s="44"/>
      <c r="K47" s="65"/>
      <c r="L47" s="65"/>
      <c r="M47" s="44"/>
    </row>
    <row r="48" spans="1:13" ht="24.75" customHeight="1">
      <c r="A48" s="65"/>
      <c r="B48" s="846" t="s">
        <v>499</v>
      </c>
      <c r="C48" s="853"/>
      <c r="D48" s="853"/>
      <c r="E48" s="853"/>
      <c r="F48" s="853"/>
      <c r="G48" s="853"/>
      <c r="H48" s="65"/>
      <c r="I48" s="65"/>
      <c r="J48" s="65"/>
      <c r="K48" s="65"/>
      <c r="L48" s="44"/>
      <c r="M48" s="44"/>
    </row>
    <row r="49" spans="1:13" ht="15" customHeight="1">
      <c r="A49" s="65"/>
      <c r="B49" s="163"/>
      <c r="C49" s="164"/>
      <c r="D49" s="164"/>
      <c r="E49" s="164"/>
      <c r="F49" s="164"/>
      <c r="G49" s="164"/>
      <c r="H49" s="65"/>
      <c r="I49" s="65"/>
      <c r="J49" s="65"/>
      <c r="K49" s="65"/>
      <c r="L49" s="44"/>
      <c r="M49" s="44"/>
    </row>
    <row r="50" spans="1:13" ht="15">
      <c r="A50" s="65"/>
      <c r="B50" s="69" t="s">
        <v>221</v>
      </c>
      <c r="C50" s="65"/>
      <c r="D50" s="65"/>
      <c r="E50" s="65"/>
      <c r="F50" s="65"/>
      <c r="G50" s="65"/>
      <c r="H50" s="65"/>
      <c r="I50" s="65"/>
      <c r="J50" s="65"/>
      <c r="K50" s="65"/>
      <c r="L50" s="65"/>
      <c r="M50" s="65"/>
    </row>
    <row r="51" spans="1:13" ht="15">
      <c r="A51" s="65"/>
      <c r="B51" s="94" t="s">
        <v>222</v>
      </c>
      <c r="C51" s="94" t="s">
        <v>223</v>
      </c>
      <c r="D51" s="94"/>
      <c r="E51" s="94"/>
      <c r="F51" s="94"/>
      <c r="G51" s="94"/>
      <c r="H51" s="44"/>
      <c r="I51" s="65"/>
      <c r="J51" s="65"/>
      <c r="K51" s="65"/>
      <c r="L51" s="65"/>
      <c r="M51" s="65"/>
    </row>
    <row r="52" spans="1:13" ht="30.75" customHeight="1">
      <c r="A52" s="44"/>
      <c r="B52" s="410" t="s">
        <v>123</v>
      </c>
      <c r="C52" s="851" t="s">
        <v>500</v>
      </c>
      <c r="D52" s="851"/>
      <c r="E52" s="851"/>
      <c r="F52" s="851"/>
      <c r="G52" s="851"/>
      <c r="H52" s="44"/>
      <c r="I52" s="44"/>
      <c r="J52" s="44"/>
      <c r="K52" s="44"/>
      <c r="L52" s="44"/>
      <c r="M52" s="44"/>
    </row>
    <row r="53" spans="1:13" ht="14.25">
      <c r="A53" s="44"/>
      <c r="B53" s="410" t="s">
        <v>501</v>
      </c>
      <c r="C53" s="852" t="s">
        <v>502</v>
      </c>
      <c r="D53" s="852"/>
      <c r="E53" s="852"/>
      <c r="F53" s="852"/>
      <c r="G53" s="852"/>
      <c r="H53" s="44"/>
      <c r="I53" s="44"/>
      <c r="J53" s="44"/>
      <c r="K53" s="44"/>
      <c r="L53" s="44"/>
      <c r="M53" s="44"/>
    </row>
    <row r="54" spans="1:13" ht="85.5" customHeight="1">
      <c r="A54" s="44"/>
      <c r="B54" s="410" t="s">
        <v>503</v>
      </c>
      <c r="C54" s="851" t="s">
        <v>504</v>
      </c>
      <c r="D54" s="851"/>
      <c r="E54" s="851"/>
      <c r="F54" s="851"/>
      <c r="G54" s="851"/>
      <c r="H54" s="44"/>
      <c r="I54" s="44"/>
      <c r="J54" s="44"/>
      <c r="K54" s="44"/>
      <c r="L54" s="44"/>
      <c r="M54" s="44"/>
    </row>
    <row r="55" spans="1:13" ht="31.5" customHeight="1">
      <c r="A55" s="44"/>
      <c r="B55" s="410" t="s">
        <v>505</v>
      </c>
      <c r="C55" s="851" t="s">
        <v>506</v>
      </c>
      <c r="D55" s="851"/>
      <c r="E55" s="851"/>
      <c r="F55" s="851"/>
      <c r="G55" s="851"/>
      <c r="H55" s="44"/>
      <c r="I55" s="44"/>
      <c r="J55" s="44"/>
      <c r="K55" s="44"/>
      <c r="L55" s="44"/>
      <c r="M55" s="44"/>
    </row>
    <row r="56" spans="1:13" ht="16.5" customHeight="1">
      <c r="A56" s="44"/>
      <c r="B56" s="410" t="s">
        <v>507</v>
      </c>
      <c r="C56" s="851" t="s">
        <v>508</v>
      </c>
      <c r="D56" s="851"/>
      <c r="E56" s="851"/>
      <c r="F56" s="851"/>
      <c r="G56" s="851"/>
      <c r="H56" s="44"/>
      <c r="I56" s="44"/>
      <c r="J56" s="44"/>
      <c r="K56" s="44"/>
      <c r="L56" s="44"/>
      <c r="M56" s="44"/>
    </row>
    <row r="57" spans="1:13" ht="30.75" customHeight="1">
      <c r="A57" s="44"/>
      <c r="B57" s="410" t="s">
        <v>509</v>
      </c>
      <c r="C57" s="851" t="s">
        <v>510</v>
      </c>
      <c r="D57" s="851"/>
      <c r="E57" s="851"/>
      <c r="F57" s="851"/>
      <c r="G57" s="851"/>
      <c r="H57" s="44"/>
      <c r="I57" s="44"/>
      <c r="J57" s="44"/>
      <c r="K57" s="44"/>
      <c r="L57" s="44"/>
      <c r="M57" s="44"/>
    </row>
    <row r="58" spans="1:13" ht="57" customHeight="1">
      <c r="A58" s="44"/>
      <c r="B58" s="410" t="s">
        <v>511</v>
      </c>
      <c r="C58" s="851" t="s">
        <v>512</v>
      </c>
      <c r="D58" s="851"/>
      <c r="E58" s="851"/>
      <c r="F58" s="851"/>
      <c r="G58" s="851"/>
      <c r="H58" s="44"/>
      <c r="I58" s="44"/>
      <c r="J58" s="44"/>
      <c r="K58" s="44"/>
      <c r="L58" s="44"/>
      <c r="M58" s="44"/>
    </row>
    <row r="59" spans="1:13" ht="43.5" customHeight="1">
      <c r="A59" s="44"/>
      <c r="B59" s="410" t="s">
        <v>513</v>
      </c>
      <c r="C59" s="851" t="s">
        <v>514</v>
      </c>
      <c r="D59" s="851"/>
      <c r="E59" s="851"/>
      <c r="F59" s="851"/>
      <c r="G59" s="851"/>
      <c r="H59" s="44"/>
      <c r="I59" s="44"/>
      <c r="J59" s="44"/>
      <c r="K59" s="44"/>
      <c r="L59" s="44"/>
      <c r="M59" s="44"/>
    </row>
    <row r="60" spans="1:13" ht="58.5" customHeight="1">
      <c r="A60" s="44"/>
      <c r="B60" s="410" t="s">
        <v>515</v>
      </c>
      <c r="C60" s="851" t="s">
        <v>516</v>
      </c>
      <c r="D60" s="851"/>
      <c r="E60" s="851"/>
      <c r="F60" s="851"/>
      <c r="G60" s="851"/>
      <c r="H60" s="44"/>
      <c r="I60" s="44"/>
      <c r="J60" s="44"/>
      <c r="K60" s="44"/>
      <c r="L60" s="44"/>
      <c r="M60" s="44"/>
    </row>
    <row r="61" spans="1:13">
      <c r="A61" s="44"/>
      <c r="B61" s="44"/>
      <c r="C61" s="44"/>
      <c r="D61" s="44"/>
      <c r="E61" s="44"/>
      <c r="F61" s="44"/>
      <c r="G61" s="44"/>
      <c r="H61" s="44"/>
      <c r="I61" s="44"/>
      <c r="J61" s="44"/>
      <c r="K61" s="44"/>
      <c r="L61" s="44"/>
      <c r="M61" s="44"/>
    </row>
  </sheetData>
  <sheetProtection algorithmName="SHA-512" hashValue="wC4QlBH3UQwbAI/kGETb4BJAUerKKGS6cKM5XW2EFHG2N5yHhxwncCOviT2VSa14ToOZzZ1uFSfAyibJ6MCuYQ==" saltValue="bJfABE+QRTS2S7C0L7qqFQ==" spinCount="100000" sheet="1" objects="1" scenarios="1"/>
  <mergeCells count="12">
    <mergeCell ref="B48:G48"/>
    <mergeCell ref="B23:G23"/>
    <mergeCell ref="B34:G34"/>
    <mergeCell ref="C52:G52"/>
    <mergeCell ref="C59:G59"/>
    <mergeCell ref="C60:G60"/>
    <mergeCell ref="C53:G53"/>
    <mergeCell ref="C57:G57"/>
    <mergeCell ref="C55:G55"/>
    <mergeCell ref="C56:G56"/>
    <mergeCell ref="C54:G54"/>
    <mergeCell ref="C58:G58"/>
  </mergeCells>
  <hyperlinks>
    <hyperlink ref="B3" location="'Community Investment'!B50" display="* Defined at end of sheet " xr:uid="{C28AD132-1E4C-48F9-AA17-F7673EC55985}"/>
    <hyperlink ref="B4" location="'Glossary of terms'!A1" display="and in Glossary of terms sheet " xr:uid="{1DF7B8A1-C186-41A8-A719-C4A5773B4ACB}"/>
  </hyperlinks>
  <pageMargins left="0.25" right="0.25" top="0.75" bottom="0.75" header="0.3" footer="0.3"/>
  <pageSetup paperSize="8" fitToHeight="0" orientation="landscape" r:id="rId1"/>
  <rowBreaks count="2" manualBreakCount="2">
    <brk id="25" max="16383" man="1"/>
    <brk id="4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864C-CFF4-4CF1-93CE-68D6D7F13F26}">
  <sheetPr>
    <tabColor rgb="FFE2F6FD"/>
    <pageSetUpPr fitToPage="1"/>
  </sheetPr>
  <dimension ref="A1:XFC230"/>
  <sheetViews>
    <sheetView zoomScaleNormal="100" zoomScaleSheetLayoutView="100" workbookViewId="0"/>
  </sheetViews>
  <sheetFormatPr defaultColWidth="0" defaultRowHeight="12.75" customHeight="1" zeroHeight="1"/>
  <cols>
    <col min="1" max="1" width="5" style="62" customWidth="1"/>
    <col min="2" max="2" width="49.125" style="62" customWidth="1"/>
    <col min="3" max="8" width="14.5" style="62" customWidth="1"/>
    <col min="9" max="9" width="13.25" style="62" customWidth="1"/>
    <col min="10" max="12" width="12.375" style="62" customWidth="1"/>
    <col min="13" max="13" width="13" style="62" customWidth="1"/>
    <col min="14" max="21" width="12.375" style="62" customWidth="1"/>
    <col min="22" max="22" width="11.125" style="62" customWidth="1"/>
    <col min="23" max="23" width="0" style="62" hidden="1" customWidth="1"/>
    <col min="24" max="16383" width="8.875" style="62" hidden="1"/>
    <col min="16384" max="16384" width="3.5" style="62" hidden="1" customWidth="1"/>
  </cols>
  <sheetData>
    <row r="1" spans="1:21" ht="72.95" customHeight="1">
      <c r="A1" s="59"/>
      <c r="B1" s="60" t="s">
        <v>7</v>
      </c>
      <c r="C1" s="59"/>
      <c r="D1" s="59"/>
      <c r="E1" s="59"/>
      <c r="F1" s="59"/>
      <c r="G1" s="59"/>
      <c r="H1" s="61"/>
      <c r="I1" s="61"/>
      <c r="J1" s="44"/>
      <c r="K1" s="44"/>
      <c r="L1" s="44"/>
      <c r="M1" s="44"/>
      <c r="N1" s="44"/>
      <c r="O1" s="44"/>
      <c r="P1" s="44"/>
      <c r="Q1" s="44"/>
      <c r="R1" s="44"/>
      <c r="S1" s="44"/>
      <c r="T1" s="44"/>
      <c r="U1" s="44"/>
    </row>
    <row r="2" spans="1:21" ht="30" customHeight="1">
      <c r="A2" s="63"/>
      <c r="B2" s="64" t="s">
        <v>20</v>
      </c>
      <c r="C2" s="65"/>
      <c r="D2" s="65"/>
      <c r="E2" s="65"/>
      <c r="F2" s="65"/>
      <c r="G2" s="65"/>
      <c r="H2" s="65"/>
      <c r="I2" s="65"/>
      <c r="J2" s="65"/>
      <c r="K2" s="65"/>
      <c r="L2" s="65"/>
      <c r="M2" s="65"/>
      <c r="N2" s="65"/>
      <c r="O2" s="44"/>
      <c r="P2" s="44"/>
      <c r="Q2" s="44"/>
      <c r="R2" s="44"/>
      <c r="S2" s="44"/>
      <c r="T2" s="44"/>
      <c r="U2" s="44"/>
    </row>
    <row r="3" spans="1:21" s="67" customFormat="1" ht="19.5">
      <c r="A3" s="66"/>
      <c r="B3" s="419" t="s">
        <v>144</v>
      </c>
      <c r="C3" s="66"/>
      <c r="D3" s="66"/>
      <c r="E3" s="66"/>
      <c r="F3" s="66"/>
      <c r="G3" s="66"/>
      <c r="H3" s="518"/>
      <c r="I3" s="518"/>
      <c r="J3" s="518"/>
      <c r="K3" s="518"/>
      <c r="L3" s="518"/>
      <c r="M3" s="518"/>
      <c r="N3" s="518"/>
      <c r="O3" s="518"/>
      <c r="P3" s="518"/>
      <c r="Q3" s="518"/>
      <c r="R3" s="518"/>
      <c r="S3" s="518"/>
      <c r="T3" s="518"/>
      <c r="U3" s="518"/>
    </row>
    <row r="4" spans="1:21" s="67" customFormat="1" ht="17.25" customHeight="1">
      <c r="A4" s="66"/>
      <c r="B4" s="68" t="s">
        <v>517</v>
      </c>
      <c r="C4" s="66"/>
      <c r="D4" s="66"/>
      <c r="E4" s="66"/>
      <c r="F4" s="66"/>
      <c r="G4" s="66"/>
      <c r="H4" s="518"/>
      <c r="I4" s="518"/>
      <c r="J4" s="518"/>
      <c r="K4" s="518"/>
      <c r="L4" s="518"/>
      <c r="M4" s="518"/>
      <c r="N4" s="518"/>
      <c r="O4" s="518"/>
      <c r="P4" s="518"/>
      <c r="Q4" s="518"/>
      <c r="R4" s="518"/>
      <c r="S4" s="518"/>
      <c r="T4" s="518"/>
      <c r="U4" s="518"/>
    </row>
    <row r="5" spans="1:21" s="67" customFormat="1" ht="21.75" customHeight="1">
      <c r="A5" s="66"/>
      <c r="B5" s="858" t="s">
        <v>518</v>
      </c>
      <c r="C5" s="858"/>
      <c r="D5" s="858"/>
      <c r="E5" s="858"/>
      <c r="F5" s="858"/>
      <c r="G5" s="858"/>
      <c r="H5" s="858"/>
      <c r="I5" s="858"/>
      <c r="J5" s="518"/>
      <c r="K5" s="518"/>
      <c r="L5" s="518"/>
      <c r="M5" s="518"/>
      <c r="N5" s="518"/>
      <c r="O5" s="518"/>
      <c r="P5" s="518"/>
      <c r="Q5" s="518"/>
      <c r="R5" s="518"/>
      <c r="S5" s="518"/>
      <c r="T5" s="518"/>
      <c r="U5" s="518"/>
    </row>
    <row r="6" spans="1:21" ht="15.95" customHeight="1">
      <c r="A6" s="63"/>
      <c r="B6" s="63"/>
      <c r="C6" s="65"/>
      <c r="D6" s="65"/>
      <c r="E6" s="65"/>
      <c r="F6" s="65"/>
      <c r="G6" s="65"/>
      <c r="H6" s="65"/>
      <c r="I6" s="65"/>
      <c r="J6" s="65"/>
      <c r="K6" s="65"/>
      <c r="L6" s="65"/>
      <c r="M6" s="65"/>
      <c r="N6" s="65"/>
      <c r="O6" s="44"/>
      <c r="P6" s="44"/>
      <c r="Q6" s="44"/>
      <c r="R6" s="44"/>
      <c r="S6" s="44"/>
      <c r="T6" s="44"/>
      <c r="U6" s="44"/>
    </row>
    <row r="7" spans="1:21" ht="15.95" customHeight="1">
      <c r="A7" s="69"/>
      <c r="B7" s="70" t="s">
        <v>519</v>
      </c>
      <c r="C7" s="65"/>
      <c r="D7" s="71"/>
      <c r="E7" s="65"/>
      <c r="F7" s="65"/>
      <c r="G7" s="65"/>
      <c r="H7" s="65"/>
      <c r="I7" s="65"/>
      <c r="J7" s="65"/>
      <c r="K7" s="65"/>
      <c r="L7" s="65"/>
      <c r="M7" s="65"/>
      <c r="N7" s="65"/>
      <c r="O7" s="44"/>
      <c r="P7" s="44"/>
      <c r="Q7" s="44"/>
      <c r="R7" s="44"/>
      <c r="S7" s="44"/>
      <c r="T7" s="44"/>
      <c r="U7" s="44"/>
    </row>
    <row r="8" spans="1:21" ht="15.95" customHeight="1">
      <c r="A8" s="65"/>
      <c r="B8" s="72" t="s">
        <v>520</v>
      </c>
      <c r="C8" s="280">
        <v>2025</v>
      </c>
      <c r="D8" s="73">
        <v>2024</v>
      </c>
      <c r="E8" s="73">
        <v>2023</v>
      </c>
      <c r="F8" s="73">
        <v>2022</v>
      </c>
      <c r="G8" s="73">
        <v>2021</v>
      </c>
      <c r="H8" s="74"/>
      <c r="I8" s="74"/>
      <c r="J8" s="74"/>
      <c r="K8" s="65"/>
      <c r="L8" s="65"/>
      <c r="M8" s="65"/>
      <c r="N8" s="65"/>
      <c r="O8" s="44"/>
      <c r="P8" s="44"/>
      <c r="Q8" s="44"/>
      <c r="R8" s="44"/>
      <c r="S8" s="44"/>
      <c r="T8" s="44"/>
      <c r="U8" s="44"/>
    </row>
    <row r="9" spans="1:21" ht="15.95" customHeight="1">
      <c r="A9" s="65"/>
      <c r="B9" s="594" t="s">
        <v>521</v>
      </c>
      <c r="C9" s="595">
        <v>44508</v>
      </c>
      <c r="D9" s="580">
        <v>41260</v>
      </c>
      <c r="E9" s="580">
        <v>41849</v>
      </c>
      <c r="F9" s="580">
        <v>40744</v>
      </c>
      <c r="G9" s="580">
        <v>41286</v>
      </c>
      <c r="H9" s="44"/>
      <c r="I9" s="74"/>
      <c r="J9" s="74"/>
      <c r="K9" s="65"/>
      <c r="L9" s="65"/>
      <c r="M9" s="65"/>
      <c r="N9" s="65"/>
      <c r="O9" s="44"/>
      <c r="P9" s="44"/>
      <c r="Q9" s="44"/>
      <c r="R9" s="44"/>
      <c r="S9" s="44"/>
      <c r="T9" s="44"/>
      <c r="U9" s="44"/>
    </row>
    <row r="10" spans="1:21" ht="15.95" customHeight="1">
      <c r="A10" s="65"/>
      <c r="B10" s="65"/>
      <c r="C10" s="65"/>
      <c r="D10" s="65"/>
      <c r="E10" s="65"/>
      <c r="F10" s="65"/>
      <c r="G10" s="65"/>
      <c r="H10" s="65"/>
      <c r="I10" s="65"/>
      <c r="J10" s="65"/>
      <c r="K10" s="65"/>
      <c r="L10" s="65"/>
      <c r="M10" s="75"/>
      <c r="N10" s="75"/>
      <c r="O10" s="44"/>
      <c r="P10" s="44"/>
      <c r="Q10" s="44"/>
      <c r="R10" s="44"/>
      <c r="S10" s="44"/>
      <c r="T10" s="44"/>
      <c r="U10" s="44"/>
    </row>
    <row r="11" spans="1:21" ht="15.95" customHeight="1">
      <c r="A11" s="65"/>
      <c r="B11" s="72" t="s">
        <v>522</v>
      </c>
      <c r="C11" s="869">
        <v>2025</v>
      </c>
      <c r="D11" s="869"/>
      <c r="E11" s="869"/>
      <c r="F11" s="869"/>
      <c r="G11" s="859">
        <v>2024</v>
      </c>
      <c r="H11" s="859"/>
      <c r="I11" s="859"/>
      <c r="J11" s="859"/>
      <c r="K11" s="859">
        <v>2023</v>
      </c>
      <c r="L11" s="859"/>
      <c r="M11" s="859"/>
      <c r="N11" s="859"/>
      <c r="O11" s="859">
        <v>2022</v>
      </c>
      <c r="P11" s="859"/>
      <c r="Q11" s="859"/>
      <c r="R11" s="859"/>
      <c r="S11" s="868">
        <v>2021</v>
      </c>
      <c r="T11" s="868"/>
      <c r="U11" s="868"/>
    </row>
    <row r="12" spans="1:21" ht="33" customHeight="1" thickBot="1">
      <c r="A12" s="65"/>
      <c r="B12" s="76"/>
      <c r="C12" s="275" t="s">
        <v>523</v>
      </c>
      <c r="D12" s="275" t="s">
        <v>524</v>
      </c>
      <c r="E12" s="275" t="s">
        <v>525</v>
      </c>
      <c r="F12" s="275" t="s">
        <v>326</v>
      </c>
      <c r="G12" s="77" t="s">
        <v>523</v>
      </c>
      <c r="H12" s="77" t="s">
        <v>524</v>
      </c>
      <c r="I12" s="77" t="s">
        <v>525</v>
      </c>
      <c r="J12" s="77" t="s">
        <v>326</v>
      </c>
      <c r="K12" s="77" t="s">
        <v>523</v>
      </c>
      <c r="L12" s="77" t="s">
        <v>524</v>
      </c>
      <c r="M12" s="77" t="s">
        <v>525</v>
      </c>
      <c r="N12" s="77" t="s">
        <v>326</v>
      </c>
      <c r="O12" s="77" t="s">
        <v>523</v>
      </c>
      <c r="P12" s="77" t="s">
        <v>524</v>
      </c>
      <c r="Q12" s="77" t="s">
        <v>526</v>
      </c>
      <c r="R12" s="77" t="s">
        <v>326</v>
      </c>
      <c r="S12" s="78" t="s">
        <v>523</v>
      </c>
      <c r="T12" s="78" t="s">
        <v>524</v>
      </c>
      <c r="U12" s="78" t="s">
        <v>326</v>
      </c>
    </row>
    <row r="13" spans="1:21" ht="15.95" customHeight="1" thickBot="1">
      <c r="A13" s="65"/>
      <c r="B13" s="79" t="s">
        <v>527</v>
      </c>
      <c r="C13" s="596"/>
      <c r="D13" s="596"/>
      <c r="E13" s="596"/>
      <c r="F13" s="596"/>
      <c r="G13" s="597"/>
      <c r="H13" s="597"/>
      <c r="I13" s="597"/>
      <c r="J13" s="597"/>
      <c r="K13" s="597"/>
      <c r="L13" s="597"/>
      <c r="M13" s="597"/>
      <c r="N13" s="597"/>
      <c r="O13" s="597"/>
      <c r="P13" s="597"/>
      <c r="Q13" s="597"/>
      <c r="R13" s="597"/>
      <c r="S13" s="80"/>
      <c r="T13" s="80"/>
      <c r="U13" s="80"/>
    </row>
    <row r="14" spans="1:21" ht="15.95" customHeight="1">
      <c r="A14" s="65"/>
      <c r="B14" s="598" t="s">
        <v>528</v>
      </c>
      <c r="C14" s="599">
        <v>19705</v>
      </c>
      <c r="D14" s="599">
        <v>20757</v>
      </c>
      <c r="E14" s="599">
        <v>12</v>
      </c>
      <c r="F14" s="600">
        <v>40474</v>
      </c>
      <c r="G14" s="582">
        <v>18034</v>
      </c>
      <c r="H14" s="582">
        <v>19580</v>
      </c>
      <c r="I14" s="582">
        <v>11</v>
      </c>
      <c r="J14" s="601">
        <v>37625</v>
      </c>
      <c r="K14" s="582">
        <v>17980</v>
      </c>
      <c r="L14" s="582">
        <v>19738</v>
      </c>
      <c r="M14" s="582">
        <v>6</v>
      </c>
      <c r="N14" s="601">
        <f t="shared" ref="N14:N15" si="0">SUM(K14:M14)</f>
        <v>37724</v>
      </c>
      <c r="O14" s="582">
        <v>17189</v>
      </c>
      <c r="P14" s="582">
        <v>19052</v>
      </c>
      <c r="Q14" s="582">
        <v>32</v>
      </c>
      <c r="R14" s="601">
        <v>36273</v>
      </c>
      <c r="S14" s="582">
        <v>17058</v>
      </c>
      <c r="T14" s="582">
        <v>18996</v>
      </c>
      <c r="U14" s="601">
        <v>36054</v>
      </c>
    </row>
    <row r="15" spans="1:21" ht="15.95" customHeight="1">
      <c r="A15" s="65"/>
      <c r="B15" s="598" t="s">
        <v>529</v>
      </c>
      <c r="C15" s="599">
        <v>2740</v>
      </c>
      <c r="D15" s="599">
        <v>413</v>
      </c>
      <c r="E15" s="599"/>
      <c r="F15" s="600">
        <v>3153</v>
      </c>
      <c r="G15" s="582">
        <v>2496</v>
      </c>
      <c r="H15" s="582">
        <v>369</v>
      </c>
      <c r="I15" s="582">
        <v>1</v>
      </c>
      <c r="J15" s="601">
        <v>2866</v>
      </c>
      <c r="K15" s="582">
        <v>2718</v>
      </c>
      <c r="L15" s="582">
        <v>448</v>
      </c>
      <c r="M15" s="582">
        <v>1</v>
      </c>
      <c r="N15" s="601">
        <f t="shared" si="0"/>
        <v>3167</v>
      </c>
      <c r="O15" s="582">
        <v>3014</v>
      </c>
      <c r="P15" s="582">
        <v>490</v>
      </c>
      <c r="Q15" s="582">
        <v>2</v>
      </c>
      <c r="R15" s="601">
        <v>3506</v>
      </c>
      <c r="S15" s="582">
        <v>3363</v>
      </c>
      <c r="T15" s="582">
        <v>566</v>
      </c>
      <c r="U15" s="601">
        <v>3929</v>
      </c>
    </row>
    <row r="16" spans="1:21" ht="15.95" customHeight="1" thickBot="1">
      <c r="A16" s="65"/>
      <c r="B16" s="79" t="s">
        <v>530</v>
      </c>
      <c r="C16" s="602"/>
      <c r="D16" s="602"/>
      <c r="E16" s="602"/>
      <c r="F16" s="603"/>
      <c r="G16" s="604"/>
      <c r="H16" s="604"/>
      <c r="I16" s="604"/>
      <c r="J16" s="605"/>
      <c r="K16" s="604"/>
      <c r="L16" s="604"/>
      <c r="M16" s="604"/>
      <c r="N16" s="605"/>
      <c r="O16" s="604"/>
      <c r="P16" s="604"/>
      <c r="Q16" s="604"/>
      <c r="R16" s="606"/>
      <c r="S16" s="604"/>
      <c r="T16" s="604"/>
      <c r="U16" s="606"/>
    </row>
    <row r="17" spans="1:21" ht="15.95" customHeight="1">
      <c r="A17" s="65"/>
      <c r="B17" s="607" t="s">
        <v>528</v>
      </c>
      <c r="C17" s="608">
        <v>286</v>
      </c>
      <c r="D17" s="608">
        <v>263</v>
      </c>
      <c r="E17" s="608"/>
      <c r="F17" s="609">
        <v>549</v>
      </c>
      <c r="G17" s="610">
        <v>237</v>
      </c>
      <c r="H17" s="610">
        <v>199</v>
      </c>
      <c r="I17" s="610">
        <v>1</v>
      </c>
      <c r="J17" s="611">
        <v>437</v>
      </c>
      <c r="K17" s="610">
        <v>317</v>
      </c>
      <c r="L17" s="610">
        <v>286</v>
      </c>
      <c r="M17" s="610">
        <v>0</v>
      </c>
      <c r="N17" s="611">
        <f t="shared" ref="N17:N20" si="1">SUM(K17:M17)</f>
        <v>603</v>
      </c>
      <c r="O17" s="610">
        <v>317</v>
      </c>
      <c r="P17" s="610">
        <v>288</v>
      </c>
      <c r="Q17" s="610">
        <v>4</v>
      </c>
      <c r="R17" s="611">
        <v>609</v>
      </c>
      <c r="S17" s="610">
        <v>403</v>
      </c>
      <c r="T17" s="610">
        <v>421</v>
      </c>
      <c r="U17" s="611">
        <v>824</v>
      </c>
    </row>
    <row r="18" spans="1:21" ht="15.95" customHeight="1">
      <c r="A18" s="65"/>
      <c r="B18" s="598" t="s">
        <v>529</v>
      </c>
      <c r="C18" s="599">
        <v>36</v>
      </c>
      <c r="D18" s="599">
        <v>20</v>
      </c>
      <c r="E18" s="599"/>
      <c r="F18" s="600">
        <v>56</v>
      </c>
      <c r="G18" s="582">
        <v>42</v>
      </c>
      <c r="H18" s="582">
        <v>21</v>
      </c>
      <c r="I18" s="582">
        <v>0</v>
      </c>
      <c r="J18" s="601">
        <v>63</v>
      </c>
      <c r="K18" s="582">
        <v>72</v>
      </c>
      <c r="L18" s="582">
        <v>29</v>
      </c>
      <c r="M18" s="582">
        <v>0</v>
      </c>
      <c r="N18" s="601">
        <f t="shared" si="1"/>
        <v>101</v>
      </c>
      <c r="O18" s="582">
        <v>71</v>
      </c>
      <c r="P18" s="582">
        <v>33</v>
      </c>
      <c r="Q18" s="582">
        <v>0</v>
      </c>
      <c r="R18" s="601">
        <v>104</v>
      </c>
      <c r="S18" s="582">
        <v>109</v>
      </c>
      <c r="T18" s="582">
        <v>39</v>
      </c>
      <c r="U18" s="601">
        <v>148</v>
      </c>
    </row>
    <row r="19" spans="1:21" ht="15.95" customHeight="1" thickBot="1">
      <c r="A19" s="65"/>
      <c r="B19" s="79" t="s">
        <v>531</v>
      </c>
      <c r="C19" s="612">
        <v>191</v>
      </c>
      <c r="D19" s="612">
        <v>85</v>
      </c>
      <c r="E19" s="612"/>
      <c r="F19" s="613">
        <v>276</v>
      </c>
      <c r="G19" s="614">
        <v>185</v>
      </c>
      <c r="H19" s="614">
        <v>84</v>
      </c>
      <c r="I19" s="614">
        <v>0</v>
      </c>
      <c r="J19" s="615">
        <v>269</v>
      </c>
      <c r="K19" s="614">
        <v>188</v>
      </c>
      <c r="L19" s="614">
        <v>65</v>
      </c>
      <c r="M19" s="614">
        <v>1</v>
      </c>
      <c r="N19" s="615">
        <f t="shared" si="1"/>
        <v>254</v>
      </c>
      <c r="O19" s="614">
        <v>193</v>
      </c>
      <c r="P19" s="614">
        <v>59</v>
      </c>
      <c r="Q19" s="614">
        <v>0</v>
      </c>
      <c r="R19" s="615">
        <v>252</v>
      </c>
      <c r="S19" s="614">
        <v>256</v>
      </c>
      <c r="T19" s="614">
        <v>75</v>
      </c>
      <c r="U19" s="615">
        <v>331</v>
      </c>
    </row>
    <row r="20" spans="1:21" ht="15.95" customHeight="1" thickBot="1">
      <c r="A20" s="65"/>
      <c r="B20" s="616" t="s">
        <v>326</v>
      </c>
      <c r="C20" s="617">
        <v>22958</v>
      </c>
      <c r="D20" s="617">
        <v>21538</v>
      </c>
      <c r="E20" s="617">
        <v>12</v>
      </c>
      <c r="F20" s="617">
        <v>44508</v>
      </c>
      <c r="G20" s="618">
        <v>20994</v>
      </c>
      <c r="H20" s="618">
        <v>20253</v>
      </c>
      <c r="I20" s="618">
        <v>13</v>
      </c>
      <c r="J20" s="618">
        <v>41260</v>
      </c>
      <c r="K20" s="618">
        <f>SUM(K14:K19)</f>
        <v>21275</v>
      </c>
      <c r="L20" s="618">
        <f>SUM(L14:L19)</f>
        <v>20566</v>
      </c>
      <c r="M20" s="618">
        <f>SUM(M14:M19)</f>
        <v>8</v>
      </c>
      <c r="N20" s="618">
        <f t="shared" si="1"/>
        <v>41849</v>
      </c>
      <c r="O20" s="618">
        <v>20784</v>
      </c>
      <c r="P20" s="618">
        <v>19922</v>
      </c>
      <c r="Q20" s="618">
        <v>38</v>
      </c>
      <c r="R20" s="618">
        <v>40744</v>
      </c>
      <c r="S20" s="618">
        <v>21189</v>
      </c>
      <c r="T20" s="618">
        <v>20097</v>
      </c>
      <c r="U20" s="618">
        <v>41286</v>
      </c>
    </row>
    <row r="21" spans="1:21" ht="15">
      <c r="A21" s="65"/>
      <c r="B21" s="865" t="s">
        <v>532</v>
      </c>
      <c r="C21" s="866"/>
      <c r="D21" s="866"/>
      <c r="E21" s="866"/>
      <c r="F21" s="866"/>
      <c r="G21" s="866"/>
      <c r="H21" s="866"/>
      <c r="I21" s="866"/>
      <c r="J21" s="866"/>
      <c r="K21" s="866"/>
      <c r="L21" s="866"/>
      <c r="M21" s="866"/>
      <c r="N21" s="44"/>
      <c r="O21" s="44"/>
      <c r="P21" s="44"/>
      <c r="Q21" s="44"/>
      <c r="R21" s="44"/>
      <c r="S21" s="44"/>
      <c r="T21" s="44"/>
      <c r="U21" s="44"/>
    </row>
    <row r="22" spans="1:21" ht="13.5" customHeight="1">
      <c r="A22" s="81"/>
      <c r="B22" s="82"/>
      <c r="C22" s="83"/>
      <c r="D22" s="82"/>
      <c r="E22" s="82"/>
      <c r="F22" s="83"/>
      <c r="G22" s="82"/>
      <c r="H22" s="82"/>
      <c r="I22" s="82"/>
      <c r="J22" s="83"/>
      <c r="K22" s="82"/>
      <c r="L22" s="82"/>
      <c r="M22" s="44"/>
      <c r="N22" s="83"/>
      <c r="O22" s="44"/>
      <c r="P22" s="44"/>
      <c r="Q22" s="44"/>
      <c r="R22" s="83"/>
      <c r="S22" s="44"/>
      <c r="T22" s="44"/>
      <c r="U22" s="83"/>
    </row>
    <row r="23" spans="1:21" ht="27.75" customHeight="1" thickBot="1">
      <c r="A23" s="65"/>
      <c r="B23" s="72" t="s">
        <v>533</v>
      </c>
      <c r="C23" s="867">
        <v>2025</v>
      </c>
      <c r="D23" s="867"/>
      <c r="E23" s="867"/>
      <c r="F23" s="867"/>
      <c r="G23" s="859">
        <v>2024</v>
      </c>
      <c r="H23" s="859"/>
      <c r="I23" s="859"/>
      <c r="J23" s="859"/>
      <c r="K23" s="859">
        <v>2023</v>
      </c>
      <c r="L23" s="859"/>
      <c r="M23" s="859"/>
      <c r="N23" s="859"/>
      <c r="O23" s="859">
        <v>2022</v>
      </c>
      <c r="P23" s="859"/>
      <c r="Q23" s="859"/>
      <c r="R23" s="859"/>
      <c r="S23" s="868">
        <v>2021</v>
      </c>
      <c r="T23" s="868"/>
      <c r="U23" s="868"/>
    </row>
    <row r="24" spans="1:21" ht="30.75" thickBot="1">
      <c r="A24" s="65"/>
      <c r="B24" s="76"/>
      <c r="C24" s="275" t="s">
        <v>523</v>
      </c>
      <c r="D24" s="275" t="s">
        <v>524</v>
      </c>
      <c r="E24" s="275" t="s">
        <v>534</v>
      </c>
      <c r="F24" s="275" t="s">
        <v>326</v>
      </c>
      <c r="G24" s="77" t="s">
        <v>523</v>
      </c>
      <c r="H24" s="77" t="s">
        <v>524</v>
      </c>
      <c r="I24" s="77" t="s">
        <v>534</v>
      </c>
      <c r="J24" s="77" t="s">
        <v>326</v>
      </c>
      <c r="K24" s="77" t="s">
        <v>523</v>
      </c>
      <c r="L24" s="77" t="s">
        <v>524</v>
      </c>
      <c r="M24" s="77" t="s">
        <v>534</v>
      </c>
      <c r="N24" s="77" t="s">
        <v>326</v>
      </c>
      <c r="O24" s="77" t="s">
        <v>523</v>
      </c>
      <c r="P24" s="77" t="s">
        <v>524</v>
      </c>
      <c r="Q24" s="77" t="s">
        <v>526</v>
      </c>
      <c r="R24" s="77" t="s">
        <v>326</v>
      </c>
      <c r="S24" s="77" t="s">
        <v>523</v>
      </c>
      <c r="T24" s="77" t="s">
        <v>524</v>
      </c>
      <c r="U24" s="77" t="s">
        <v>326</v>
      </c>
    </row>
    <row r="25" spans="1:21" ht="15.95" customHeight="1">
      <c r="A25" s="65"/>
      <c r="B25" s="619" t="s">
        <v>535</v>
      </c>
      <c r="C25" s="620">
        <v>3164</v>
      </c>
      <c r="D25" s="620">
        <v>2234</v>
      </c>
      <c r="E25" s="621">
        <v>1</v>
      </c>
      <c r="F25" s="552">
        <v>5399</v>
      </c>
      <c r="G25" s="580">
        <v>3034</v>
      </c>
      <c r="H25" s="580">
        <v>2151</v>
      </c>
      <c r="I25" s="553">
        <v>1</v>
      </c>
      <c r="J25" s="622">
        <v>5186</v>
      </c>
      <c r="K25" s="580">
        <v>3085</v>
      </c>
      <c r="L25" s="580">
        <v>2175</v>
      </c>
      <c r="M25" s="553">
        <v>2</v>
      </c>
      <c r="N25" s="553">
        <v>5262</v>
      </c>
      <c r="O25" s="580">
        <v>3048</v>
      </c>
      <c r="P25" s="580">
        <v>2163</v>
      </c>
      <c r="Q25" s="553">
        <v>10</v>
      </c>
      <c r="R25" s="622">
        <v>5221</v>
      </c>
      <c r="S25" s="580">
        <v>3484</v>
      </c>
      <c r="T25" s="580">
        <v>2532</v>
      </c>
      <c r="U25" s="622">
        <v>6016</v>
      </c>
    </row>
    <row r="26" spans="1:21" ht="15.95" customHeight="1">
      <c r="A26" s="65"/>
      <c r="B26" s="623" t="s">
        <v>192</v>
      </c>
      <c r="C26" s="599">
        <v>11521</v>
      </c>
      <c r="D26" s="599">
        <v>10703</v>
      </c>
      <c r="E26" s="599">
        <v>8</v>
      </c>
      <c r="F26" s="600">
        <v>22232</v>
      </c>
      <c r="G26" s="582">
        <v>9901</v>
      </c>
      <c r="H26" s="582">
        <v>9752</v>
      </c>
      <c r="I26" s="582">
        <v>9</v>
      </c>
      <c r="J26" s="601">
        <v>19662</v>
      </c>
      <c r="K26" s="582">
        <v>10343</v>
      </c>
      <c r="L26" s="582">
        <v>10254</v>
      </c>
      <c r="M26" s="582">
        <v>5</v>
      </c>
      <c r="N26" s="582">
        <v>20602</v>
      </c>
      <c r="O26" s="582">
        <v>10315</v>
      </c>
      <c r="P26" s="582">
        <v>10059</v>
      </c>
      <c r="Q26" s="582">
        <v>20</v>
      </c>
      <c r="R26" s="601">
        <v>20394</v>
      </c>
      <c r="S26" s="582">
        <v>10439</v>
      </c>
      <c r="T26" s="582">
        <v>9975</v>
      </c>
      <c r="U26" s="601">
        <v>20414</v>
      </c>
    </row>
    <row r="27" spans="1:21" ht="15.95" customHeight="1">
      <c r="A27" s="65"/>
      <c r="B27" s="623" t="s">
        <v>193</v>
      </c>
      <c r="C27" s="599">
        <v>4162</v>
      </c>
      <c r="D27" s="599">
        <v>2967</v>
      </c>
      <c r="E27" s="599">
        <v>3</v>
      </c>
      <c r="F27" s="600">
        <v>7132</v>
      </c>
      <c r="G27" s="582">
        <v>4324</v>
      </c>
      <c r="H27" s="582">
        <v>3066</v>
      </c>
      <c r="I27" s="582">
        <v>3</v>
      </c>
      <c r="J27" s="601">
        <v>7393</v>
      </c>
      <c r="K27" s="582">
        <v>4439</v>
      </c>
      <c r="L27" s="582">
        <v>3196</v>
      </c>
      <c r="M27" s="582">
        <v>1</v>
      </c>
      <c r="N27" s="582">
        <v>7636</v>
      </c>
      <c r="O27" s="582">
        <v>4399</v>
      </c>
      <c r="P27" s="582">
        <v>3116</v>
      </c>
      <c r="Q27" s="582">
        <v>7</v>
      </c>
      <c r="R27" s="601">
        <v>7522</v>
      </c>
      <c r="S27" s="582">
        <v>4387</v>
      </c>
      <c r="T27" s="582">
        <v>3121</v>
      </c>
      <c r="U27" s="601">
        <v>7508</v>
      </c>
    </row>
    <row r="28" spans="1:21" ht="15.95" customHeight="1">
      <c r="A28" s="65"/>
      <c r="B28" s="623" t="s">
        <v>536</v>
      </c>
      <c r="C28" s="599">
        <v>4111</v>
      </c>
      <c r="D28" s="599">
        <v>5634</v>
      </c>
      <c r="E28" s="599"/>
      <c r="F28" s="600">
        <v>9745</v>
      </c>
      <c r="G28" s="582">
        <v>3735</v>
      </c>
      <c r="H28" s="582">
        <v>5284</v>
      </c>
      <c r="I28" s="582"/>
      <c r="J28" s="601">
        <v>9019</v>
      </c>
      <c r="K28" s="582">
        <v>3408</v>
      </c>
      <c r="L28" s="582">
        <v>4941</v>
      </c>
      <c r="M28" s="582">
        <v>0</v>
      </c>
      <c r="N28" s="582">
        <v>8349</v>
      </c>
      <c r="O28" s="582">
        <v>3022</v>
      </c>
      <c r="P28" s="582">
        <v>4584</v>
      </c>
      <c r="Q28" s="582">
        <v>1</v>
      </c>
      <c r="R28" s="601">
        <v>7607</v>
      </c>
      <c r="S28" s="582">
        <v>2879</v>
      </c>
      <c r="T28" s="582">
        <v>4469</v>
      </c>
      <c r="U28" s="601">
        <v>7348</v>
      </c>
    </row>
    <row r="29" spans="1:21" ht="15.95" customHeight="1" thickBot="1">
      <c r="A29" s="65"/>
      <c r="B29" s="606" t="s">
        <v>326</v>
      </c>
      <c r="C29" s="603">
        <v>22958</v>
      </c>
      <c r="D29" s="603">
        <v>21538</v>
      </c>
      <c r="E29" s="603">
        <v>12</v>
      </c>
      <c r="F29" s="603">
        <v>44508</v>
      </c>
      <c r="G29" s="605">
        <v>20994</v>
      </c>
      <c r="H29" s="605">
        <v>20253</v>
      </c>
      <c r="I29" s="605">
        <v>13</v>
      </c>
      <c r="J29" s="605">
        <v>41260</v>
      </c>
      <c r="K29" s="605">
        <v>21275</v>
      </c>
      <c r="L29" s="605">
        <v>20566</v>
      </c>
      <c r="M29" s="605">
        <v>8</v>
      </c>
      <c r="N29" s="605">
        <v>41849</v>
      </c>
      <c r="O29" s="605">
        <v>20784</v>
      </c>
      <c r="P29" s="605">
        <v>19922</v>
      </c>
      <c r="Q29" s="605">
        <v>38</v>
      </c>
      <c r="R29" s="605">
        <v>40744</v>
      </c>
      <c r="S29" s="605">
        <v>21189</v>
      </c>
      <c r="T29" s="605">
        <v>20097</v>
      </c>
      <c r="U29" s="605">
        <v>41286</v>
      </c>
    </row>
    <row r="30" spans="1:21" ht="15">
      <c r="A30" s="65"/>
      <c r="B30" s="865" t="s">
        <v>537</v>
      </c>
      <c r="C30" s="866"/>
      <c r="D30" s="866"/>
      <c r="E30" s="866"/>
      <c r="F30" s="866"/>
      <c r="G30" s="866"/>
      <c r="H30" s="866"/>
      <c r="I30" s="866"/>
      <c r="J30" s="866"/>
      <c r="K30" s="866"/>
      <c r="L30" s="866"/>
      <c r="M30" s="866"/>
      <c r="N30" s="84"/>
      <c r="O30" s="44"/>
      <c r="P30" s="44"/>
      <c r="Q30" s="44"/>
      <c r="R30" s="44"/>
      <c r="S30" s="44"/>
      <c r="T30" s="44"/>
      <c r="U30" s="44"/>
    </row>
    <row r="31" spans="1:21" ht="15">
      <c r="A31" s="65"/>
      <c r="B31" s="85" t="s">
        <v>538</v>
      </c>
      <c r="C31" s="81"/>
      <c r="D31" s="81"/>
      <c r="E31" s="81"/>
      <c r="F31" s="81"/>
      <c r="G31" s="81"/>
      <c r="H31" s="81"/>
      <c r="I31" s="81"/>
      <c r="J31" s="81"/>
      <c r="K31" s="81"/>
      <c r="L31" s="81"/>
      <c r="M31" s="81"/>
      <c r="N31" s="65"/>
      <c r="O31" s="44"/>
      <c r="P31" s="44"/>
      <c r="Q31" s="44"/>
      <c r="R31" s="44"/>
      <c r="S31" s="44"/>
      <c r="T31" s="44"/>
      <c r="U31" s="44"/>
    </row>
    <row r="32" spans="1:21" ht="15.95" customHeight="1">
      <c r="A32" s="65"/>
      <c r="B32" s="65"/>
      <c r="C32" s="65"/>
      <c r="D32" s="65"/>
      <c r="E32" s="65"/>
      <c r="F32" s="65"/>
      <c r="G32" s="65"/>
      <c r="H32" s="65"/>
      <c r="I32" s="65"/>
      <c r="J32" s="65"/>
      <c r="K32" s="65"/>
      <c r="L32" s="65"/>
      <c r="M32" s="65"/>
      <c r="N32" s="65"/>
      <c r="O32" s="44"/>
      <c r="P32" s="44"/>
      <c r="Q32" s="44"/>
      <c r="R32" s="44"/>
      <c r="S32" s="44"/>
      <c r="T32" s="44"/>
      <c r="U32" s="44"/>
    </row>
    <row r="33" spans="1:14" ht="30.6" customHeight="1" thickBot="1">
      <c r="A33" s="65"/>
      <c r="B33" s="86" t="s">
        <v>539</v>
      </c>
      <c r="C33" s="867">
        <v>2025</v>
      </c>
      <c r="D33" s="867"/>
      <c r="E33" s="859">
        <v>2024</v>
      </c>
      <c r="F33" s="859"/>
      <c r="G33" s="859">
        <v>2023</v>
      </c>
      <c r="H33" s="859"/>
      <c r="I33" s="859">
        <v>2022</v>
      </c>
      <c r="J33" s="859"/>
      <c r="K33" s="859">
        <v>2021</v>
      </c>
      <c r="L33" s="859"/>
      <c r="M33" s="44"/>
      <c r="N33" s="65"/>
    </row>
    <row r="34" spans="1:14" ht="47.1" customHeight="1" thickBot="1">
      <c r="A34" s="65"/>
      <c r="B34" s="87"/>
      <c r="C34" s="279" t="s">
        <v>540</v>
      </c>
      <c r="D34" s="279" t="s">
        <v>541</v>
      </c>
      <c r="E34" s="88" t="s">
        <v>542</v>
      </c>
      <c r="F34" s="88" t="s">
        <v>541</v>
      </c>
      <c r="G34" s="88" t="s">
        <v>542</v>
      </c>
      <c r="H34" s="88" t="s">
        <v>541</v>
      </c>
      <c r="I34" s="88" t="s">
        <v>542</v>
      </c>
      <c r="J34" s="88" t="s">
        <v>541</v>
      </c>
      <c r="K34" s="88" t="s">
        <v>542</v>
      </c>
      <c r="L34" s="88" t="s">
        <v>541</v>
      </c>
      <c r="M34" s="65"/>
      <c r="N34" s="44"/>
    </row>
    <row r="35" spans="1:14" ht="15.95" customHeight="1" thickBot="1">
      <c r="A35" s="65"/>
      <c r="B35" s="79" t="s">
        <v>543</v>
      </c>
      <c r="C35" s="624"/>
      <c r="D35" s="624"/>
      <c r="E35" s="625"/>
      <c r="F35" s="625"/>
      <c r="G35" s="625"/>
      <c r="H35" s="625"/>
      <c r="I35" s="625"/>
      <c r="J35" s="625"/>
      <c r="K35" s="626"/>
      <c r="L35" s="626"/>
      <c r="M35" s="65"/>
      <c r="N35" s="44"/>
    </row>
    <row r="36" spans="1:14" ht="15.95" customHeight="1">
      <c r="A36" s="65"/>
      <c r="B36" s="627" t="s">
        <v>523</v>
      </c>
      <c r="C36" s="599">
        <v>2724</v>
      </c>
      <c r="D36" s="628">
        <v>6.1</v>
      </c>
      <c r="E36" s="582">
        <v>2073</v>
      </c>
      <c r="F36" s="629">
        <v>5</v>
      </c>
      <c r="G36" s="582">
        <v>2991</v>
      </c>
      <c r="H36" s="629">
        <v>7.1</v>
      </c>
      <c r="I36" s="582">
        <v>3102</v>
      </c>
      <c r="J36" s="630">
        <v>7.6</v>
      </c>
      <c r="K36" s="582">
        <v>3047</v>
      </c>
      <c r="L36" s="569">
        <v>7.4</v>
      </c>
      <c r="M36" s="65"/>
      <c r="N36" s="631"/>
    </row>
    <row r="37" spans="1:14" ht="15.95" customHeight="1">
      <c r="A37" s="65"/>
      <c r="B37" s="627" t="s">
        <v>524</v>
      </c>
      <c r="C37" s="599">
        <v>2596</v>
      </c>
      <c r="D37" s="628">
        <v>5.8</v>
      </c>
      <c r="E37" s="582">
        <v>1830</v>
      </c>
      <c r="F37" s="629">
        <v>4.4000000000000004</v>
      </c>
      <c r="G37" s="582">
        <v>2718</v>
      </c>
      <c r="H37" s="629">
        <v>6.5</v>
      </c>
      <c r="I37" s="582">
        <v>3258</v>
      </c>
      <c r="J37" s="630">
        <v>8</v>
      </c>
      <c r="K37" s="582">
        <v>2983</v>
      </c>
      <c r="L37" s="569">
        <v>7.2</v>
      </c>
      <c r="M37" s="65"/>
      <c r="N37" s="44"/>
    </row>
    <row r="38" spans="1:14" ht="15.95" customHeight="1">
      <c r="A38" s="65"/>
      <c r="B38" s="627" t="s">
        <v>544</v>
      </c>
      <c r="C38" s="599">
        <v>13</v>
      </c>
      <c r="D38" s="628">
        <v>0</v>
      </c>
      <c r="E38" s="582">
        <v>9</v>
      </c>
      <c r="F38" s="629">
        <v>0</v>
      </c>
      <c r="G38" s="582" t="s">
        <v>202</v>
      </c>
      <c r="H38" s="629" t="s">
        <v>202</v>
      </c>
      <c r="I38" s="582" t="s">
        <v>202</v>
      </c>
      <c r="J38" s="630" t="s">
        <v>202</v>
      </c>
      <c r="K38" s="582" t="s">
        <v>202</v>
      </c>
      <c r="L38" s="569" t="s">
        <v>202</v>
      </c>
      <c r="M38" s="65"/>
      <c r="N38" s="44"/>
    </row>
    <row r="39" spans="1:14" ht="15.95" customHeight="1">
      <c r="A39" s="65"/>
      <c r="B39" s="627" t="s">
        <v>526</v>
      </c>
      <c r="C39" s="599">
        <v>0</v>
      </c>
      <c r="D39" s="628">
        <v>0</v>
      </c>
      <c r="E39" s="582">
        <v>1</v>
      </c>
      <c r="F39" s="629">
        <v>0</v>
      </c>
      <c r="G39" s="582">
        <v>10</v>
      </c>
      <c r="H39" s="629">
        <v>0</v>
      </c>
      <c r="I39" s="582">
        <v>19</v>
      </c>
      <c r="J39" s="630">
        <v>0</v>
      </c>
      <c r="K39" s="548" t="s">
        <v>202</v>
      </c>
      <c r="L39" s="548" t="s">
        <v>202</v>
      </c>
      <c r="M39" s="65"/>
      <c r="N39" s="44"/>
    </row>
    <row r="40" spans="1:14" ht="15.95" customHeight="1" thickBot="1">
      <c r="A40" s="65"/>
      <c r="B40" s="632" t="s">
        <v>326</v>
      </c>
      <c r="C40" s="603">
        <v>5333</v>
      </c>
      <c r="D40" s="633">
        <v>12</v>
      </c>
      <c r="E40" s="605">
        <v>3913</v>
      </c>
      <c r="F40" s="634">
        <v>9.5</v>
      </c>
      <c r="G40" s="605">
        <v>5719</v>
      </c>
      <c r="H40" s="634">
        <v>13.7</v>
      </c>
      <c r="I40" s="605">
        <f>SUM(I36:I39)</f>
        <v>6379</v>
      </c>
      <c r="J40" s="635">
        <v>15.7</v>
      </c>
      <c r="K40" s="605">
        <v>6030</v>
      </c>
      <c r="L40" s="570">
        <v>14.6</v>
      </c>
      <c r="M40" s="65"/>
      <c r="N40" s="44"/>
    </row>
    <row r="41" spans="1:14" ht="15.95" customHeight="1" thickBot="1">
      <c r="A41" s="65"/>
      <c r="B41" s="79" t="s">
        <v>545</v>
      </c>
      <c r="C41" s="636"/>
      <c r="D41" s="637"/>
      <c r="E41" s="638"/>
      <c r="F41" s="639"/>
      <c r="G41" s="638"/>
      <c r="H41" s="639"/>
      <c r="I41" s="638"/>
      <c r="J41" s="639"/>
      <c r="K41" s="638"/>
      <c r="L41" s="638"/>
      <c r="M41" s="65"/>
      <c r="N41" s="44"/>
    </row>
    <row r="42" spans="1:14" ht="15.95" customHeight="1">
      <c r="A42" s="65"/>
      <c r="B42" s="640" t="s">
        <v>546</v>
      </c>
      <c r="C42" s="599">
        <v>131</v>
      </c>
      <c r="D42" s="641">
        <v>0.3</v>
      </c>
      <c r="E42" s="610">
        <v>79</v>
      </c>
      <c r="F42" s="642">
        <v>0.2</v>
      </c>
      <c r="G42" s="610">
        <v>88</v>
      </c>
      <c r="H42" s="642">
        <f t="shared" ref="H42:H43" si="2">(G42/$E$9)*100</f>
        <v>0.21027981552725275</v>
      </c>
      <c r="I42" s="610">
        <v>76</v>
      </c>
      <c r="J42" s="643">
        <v>0.2</v>
      </c>
      <c r="K42" s="610">
        <v>64</v>
      </c>
      <c r="L42" s="644">
        <v>0.2</v>
      </c>
      <c r="M42" s="65"/>
      <c r="N42" s="631"/>
    </row>
    <row r="43" spans="1:14" ht="15.95" customHeight="1">
      <c r="A43" s="65"/>
      <c r="B43" s="627" t="s">
        <v>547</v>
      </c>
      <c r="C43" s="599">
        <v>1209</v>
      </c>
      <c r="D43" s="628">
        <v>2.7</v>
      </c>
      <c r="E43" s="582">
        <v>871</v>
      </c>
      <c r="F43" s="629">
        <v>2.1</v>
      </c>
      <c r="G43" s="582">
        <v>1283</v>
      </c>
      <c r="H43" s="629">
        <f t="shared" si="2"/>
        <v>3.0657841286530143</v>
      </c>
      <c r="I43" s="582">
        <v>1338</v>
      </c>
      <c r="J43" s="630">
        <v>3.3</v>
      </c>
      <c r="K43" s="582">
        <v>1073</v>
      </c>
      <c r="L43" s="569">
        <v>2.6</v>
      </c>
      <c r="M43" s="65"/>
      <c r="N43" s="44"/>
    </row>
    <row r="44" spans="1:14" ht="15.95" customHeight="1">
      <c r="A44" s="65"/>
      <c r="B44" s="627" t="s">
        <v>548</v>
      </c>
      <c r="C44" s="599">
        <v>2175</v>
      </c>
      <c r="D44" s="628">
        <v>4.9000000000000004</v>
      </c>
      <c r="E44" s="582">
        <v>1697</v>
      </c>
      <c r="F44" s="629">
        <v>4.0999999999999996</v>
      </c>
      <c r="G44" s="582">
        <v>2411</v>
      </c>
      <c r="H44" s="629">
        <v>5.8</v>
      </c>
      <c r="I44" s="582">
        <v>2739</v>
      </c>
      <c r="J44" s="630">
        <v>6.7</v>
      </c>
      <c r="K44" s="582">
        <v>2531</v>
      </c>
      <c r="L44" s="569">
        <v>6.1</v>
      </c>
      <c r="M44" s="65"/>
      <c r="N44" s="44"/>
    </row>
    <row r="45" spans="1:14" ht="15.95" customHeight="1">
      <c r="A45" s="65"/>
      <c r="B45" s="627" t="s">
        <v>549</v>
      </c>
      <c r="C45" s="599">
        <v>1236</v>
      </c>
      <c r="D45" s="628">
        <v>2.8</v>
      </c>
      <c r="E45" s="582">
        <v>897</v>
      </c>
      <c r="F45" s="629">
        <v>2.2000000000000002</v>
      </c>
      <c r="G45" s="582">
        <v>1396</v>
      </c>
      <c r="H45" s="629">
        <v>3.3</v>
      </c>
      <c r="I45" s="582">
        <v>1555</v>
      </c>
      <c r="J45" s="630">
        <v>3.8</v>
      </c>
      <c r="K45" s="582">
        <v>1657</v>
      </c>
      <c r="L45" s="569">
        <v>4</v>
      </c>
      <c r="M45" s="65"/>
      <c r="N45" s="44"/>
    </row>
    <row r="46" spans="1:14" ht="15.95" customHeight="1">
      <c r="A46" s="65"/>
      <c r="B46" s="627" t="s">
        <v>550</v>
      </c>
      <c r="C46" s="599">
        <v>442</v>
      </c>
      <c r="D46" s="628">
        <v>1</v>
      </c>
      <c r="E46" s="582">
        <v>294</v>
      </c>
      <c r="F46" s="629">
        <v>0.7</v>
      </c>
      <c r="G46" s="582">
        <v>450</v>
      </c>
      <c r="H46" s="629">
        <v>1.1000000000000001</v>
      </c>
      <c r="I46" s="582">
        <v>519</v>
      </c>
      <c r="J46" s="630">
        <v>1.3</v>
      </c>
      <c r="K46" s="582">
        <v>527</v>
      </c>
      <c r="L46" s="569">
        <v>1.3</v>
      </c>
      <c r="M46" s="65"/>
      <c r="N46" s="44"/>
    </row>
    <row r="47" spans="1:14" ht="15.95" customHeight="1">
      <c r="A47" s="65"/>
      <c r="B47" s="627" t="s">
        <v>551</v>
      </c>
      <c r="C47" s="599">
        <v>134</v>
      </c>
      <c r="D47" s="628">
        <v>0.3</v>
      </c>
      <c r="E47" s="582">
        <v>71</v>
      </c>
      <c r="F47" s="629">
        <v>0.2</v>
      </c>
      <c r="G47" s="582">
        <v>84</v>
      </c>
      <c r="H47" s="629">
        <v>0.2</v>
      </c>
      <c r="I47" s="582">
        <v>137</v>
      </c>
      <c r="J47" s="630">
        <v>0.3</v>
      </c>
      <c r="K47" s="582">
        <v>164</v>
      </c>
      <c r="L47" s="569">
        <v>0.4</v>
      </c>
      <c r="M47" s="65"/>
      <c r="N47" s="44"/>
    </row>
    <row r="48" spans="1:14" ht="15.95" customHeight="1">
      <c r="A48" s="65"/>
      <c r="B48" s="627" t="s">
        <v>552</v>
      </c>
      <c r="C48" s="599">
        <v>6</v>
      </c>
      <c r="D48" s="628">
        <v>0</v>
      </c>
      <c r="E48" s="582">
        <v>4</v>
      </c>
      <c r="F48" s="629">
        <v>0</v>
      </c>
      <c r="G48" s="582">
        <v>7</v>
      </c>
      <c r="H48" s="629">
        <v>0</v>
      </c>
      <c r="I48" s="582">
        <v>15</v>
      </c>
      <c r="J48" s="630">
        <v>0</v>
      </c>
      <c r="K48" s="582">
        <v>14</v>
      </c>
      <c r="L48" s="645">
        <v>0.03</v>
      </c>
      <c r="M48" s="65"/>
      <c r="N48" s="44"/>
    </row>
    <row r="49" spans="1:15" ht="15.95" customHeight="1" thickBot="1">
      <c r="A49" s="65"/>
      <c r="B49" s="632" t="s">
        <v>326</v>
      </c>
      <c r="C49" s="603">
        <v>5333</v>
      </c>
      <c r="D49" s="633">
        <v>12</v>
      </c>
      <c r="E49" s="605">
        <v>3913</v>
      </c>
      <c r="F49" s="634">
        <v>9.5</v>
      </c>
      <c r="G49" s="605">
        <v>5719</v>
      </c>
      <c r="H49" s="634">
        <v>13.7</v>
      </c>
      <c r="I49" s="605">
        <v>6379</v>
      </c>
      <c r="J49" s="635">
        <v>15.7</v>
      </c>
      <c r="K49" s="605">
        <v>6030</v>
      </c>
      <c r="L49" s="570">
        <v>14.6</v>
      </c>
      <c r="M49" s="65"/>
      <c r="N49" s="44"/>
    </row>
    <row r="50" spans="1:15" ht="15.95" customHeight="1" thickBot="1">
      <c r="A50" s="65"/>
      <c r="B50" s="79" t="s">
        <v>553</v>
      </c>
      <c r="C50" s="636"/>
      <c r="D50" s="637"/>
      <c r="E50" s="638"/>
      <c r="F50" s="639"/>
      <c r="G50" s="638"/>
      <c r="H50" s="639"/>
      <c r="I50" s="638"/>
      <c r="J50" s="639"/>
      <c r="K50" s="638"/>
      <c r="L50" s="638"/>
      <c r="M50" s="65"/>
      <c r="N50" s="44"/>
    </row>
    <row r="51" spans="1:15" ht="15.95" customHeight="1">
      <c r="A51" s="65"/>
      <c r="B51" s="640" t="s">
        <v>535</v>
      </c>
      <c r="C51" s="599">
        <v>878</v>
      </c>
      <c r="D51" s="641">
        <v>2</v>
      </c>
      <c r="E51" s="646">
        <v>671</v>
      </c>
      <c r="F51" s="647">
        <v>1.6</v>
      </c>
      <c r="G51" s="646">
        <v>918</v>
      </c>
      <c r="H51" s="647">
        <v>2.2000000000000002</v>
      </c>
      <c r="I51" s="610">
        <v>624</v>
      </c>
      <c r="J51" s="643">
        <v>1.5</v>
      </c>
      <c r="K51" s="610">
        <v>550</v>
      </c>
      <c r="L51" s="644">
        <v>1.3</v>
      </c>
      <c r="M51" s="65"/>
      <c r="N51" s="631"/>
    </row>
    <row r="52" spans="1:15" ht="15.95" customHeight="1">
      <c r="A52" s="65"/>
      <c r="B52" s="627" t="s">
        <v>192</v>
      </c>
      <c r="C52" s="599">
        <v>2527</v>
      </c>
      <c r="D52" s="648">
        <v>5.7</v>
      </c>
      <c r="E52" s="582">
        <v>1450</v>
      </c>
      <c r="F52" s="649">
        <v>3.5</v>
      </c>
      <c r="G52" s="582">
        <v>2343</v>
      </c>
      <c r="H52" s="649">
        <v>5.6</v>
      </c>
      <c r="I52" s="582">
        <v>3184</v>
      </c>
      <c r="J52" s="630">
        <v>7.8</v>
      </c>
      <c r="K52" s="582">
        <v>3333</v>
      </c>
      <c r="L52" s="569">
        <v>8.1</v>
      </c>
      <c r="M52" s="65"/>
      <c r="N52" s="44"/>
    </row>
    <row r="53" spans="1:15" ht="15.95" customHeight="1">
      <c r="A53" s="65"/>
      <c r="B53" s="627" t="s">
        <v>193</v>
      </c>
      <c r="C53" s="599">
        <v>425</v>
      </c>
      <c r="D53" s="648">
        <v>3.4</v>
      </c>
      <c r="E53" s="650">
        <v>517</v>
      </c>
      <c r="F53" s="649">
        <v>1.3</v>
      </c>
      <c r="G53" s="650">
        <v>797</v>
      </c>
      <c r="H53" s="649">
        <v>1.9</v>
      </c>
      <c r="I53" s="582">
        <v>920</v>
      </c>
      <c r="J53" s="630">
        <v>2.2999999999999998</v>
      </c>
      <c r="K53" s="582">
        <v>712</v>
      </c>
      <c r="L53" s="569">
        <v>1.7</v>
      </c>
      <c r="M53" s="65"/>
      <c r="N53" s="44"/>
    </row>
    <row r="54" spans="1:15" ht="15.95" customHeight="1">
      <c r="A54" s="65"/>
      <c r="B54" s="89" t="s">
        <v>554</v>
      </c>
      <c r="C54" s="599">
        <v>1503</v>
      </c>
      <c r="D54" s="628">
        <v>1</v>
      </c>
      <c r="E54" s="582">
        <v>1275</v>
      </c>
      <c r="F54" s="649">
        <v>3.1</v>
      </c>
      <c r="G54" s="582">
        <v>1661</v>
      </c>
      <c r="H54" s="649">
        <v>4</v>
      </c>
      <c r="I54" s="582">
        <v>1651</v>
      </c>
      <c r="J54" s="630">
        <v>4.0999999999999996</v>
      </c>
      <c r="K54" s="582">
        <v>1435</v>
      </c>
      <c r="L54" s="569">
        <v>3.5</v>
      </c>
      <c r="M54" s="65"/>
      <c r="N54" s="44"/>
    </row>
    <row r="55" spans="1:15" ht="15.95" customHeight="1" thickBot="1">
      <c r="A55" s="65"/>
      <c r="B55" s="632" t="s">
        <v>326</v>
      </c>
      <c r="C55" s="603">
        <v>5333</v>
      </c>
      <c r="D55" s="633">
        <v>12</v>
      </c>
      <c r="E55" s="605">
        <v>3913</v>
      </c>
      <c r="F55" s="651">
        <v>9.5</v>
      </c>
      <c r="G55" s="605">
        <v>5719</v>
      </c>
      <c r="H55" s="570">
        <v>13.7</v>
      </c>
      <c r="I55" s="605">
        <v>6379</v>
      </c>
      <c r="J55" s="635">
        <v>15.7</v>
      </c>
      <c r="K55" s="605">
        <v>6030</v>
      </c>
      <c r="L55" s="570">
        <v>14.6</v>
      </c>
      <c r="M55" s="65"/>
      <c r="N55" s="44"/>
    </row>
    <row r="56" spans="1:15" ht="15.95" customHeight="1">
      <c r="A56" s="65"/>
      <c r="B56" s="90" t="s">
        <v>555</v>
      </c>
      <c r="C56" s="91"/>
      <c r="D56" s="92"/>
      <c r="E56" s="91"/>
      <c r="F56" s="91"/>
      <c r="G56" s="91"/>
      <c r="H56" s="91"/>
      <c r="I56" s="91"/>
      <c r="J56" s="65"/>
      <c r="K56" s="65"/>
      <c r="L56" s="65"/>
      <c r="M56" s="65"/>
      <c r="N56" s="65"/>
    </row>
    <row r="57" spans="1:15" ht="15.6" customHeight="1">
      <c r="A57" s="65"/>
      <c r="B57" s="90" t="s">
        <v>556</v>
      </c>
      <c r="C57" s="92"/>
      <c r="D57" s="81"/>
      <c r="E57" s="92"/>
      <c r="F57" s="92"/>
      <c r="G57" s="92"/>
      <c r="H57" s="92"/>
      <c r="I57" s="92"/>
      <c r="J57" s="65"/>
      <c r="K57" s="65"/>
      <c r="L57" s="65"/>
      <c r="M57" s="65"/>
      <c r="N57" s="65"/>
    </row>
    <row r="58" spans="1:15" ht="15.6" customHeight="1">
      <c r="A58" s="65"/>
      <c r="B58" s="93"/>
      <c r="C58" s="81"/>
      <c r="D58" s="81"/>
      <c r="E58" s="81"/>
      <c r="F58" s="81"/>
      <c r="G58" s="81"/>
      <c r="H58" s="81"/>
      <c r="I58" s="81"/>
      <c r="J58" s="65"/>
      <c r="K58" s="65"/>
      <c r="L58" s="65"/>
      <c r="M58" s="65"/>
      <c r="N58" s="65"/>
    </row>
    <row r="59" spans="1:15" ht="15">
      <c r="A59" s="65"/>
      <c r="B59" s="70" t="s">
        <v>559</v>
      </c>
      <c r="C59" s="65"/>
      <c r="D59" s="65"/>
      <c r="E59" s="65"/>
      <c r="F59" s="65"/>
      <c r="G59" s="65"/>
      <c r="H59" s="65"/>
      <c r="I59" s="65"/>
      <c r="J59" s="65"/>
      <c r="K59" s="65"/>
      <c r="L59" s="65"/>
      <c r="M59" s="65"/>
      <c r="N59" s="65"/>
    </row>
    <row r="60" spans="1:15" ht="16.5" thickBot="1">
      <c r="A60" s="65"/>
      <c r="B60" s="872" t="s">
        <v>560</v>
      </c>
      <c r="C60" s="872"/>
      <c r="D60" s="271">
        <v>2025</v>
      </c>
      <c r="E60" s="96" t="s">
        <v>557</v>
      </c>
      <c r="F60" s="95">
        <v>2023</v>
      </c>
      <c r="G60" s="95">
        <v>2022</v>
      </c>
      <c r="H60" s="95">
        <v>2021</v>
      </c>
      <c r="I60" s="65"/>
      <c r="J60" s="74"/>
      <c r="K60" s="101"/>
      <c r="L60" s="101"/>
      <c r="M60" s="65"/>
      <c r="N60" s="65"/>
    </row>
    <row r="61" spans="1:15" ht="15.75">
      <c r="A61" s="65"/>
      <c r="B61" s="870" t="s">
        <v>1431</v>
      </c>
      <c r="C61" s="871"/>
      <c r="D61" s="656">
        <v>40.5</v>
      </c>
      <c r="E61" s="566">
        <v>38.799999999999997</v>
      </c>
      <c r="F61" s="566">
        <v>37.299999999999997</v>
      </c>
      <c r="G61" s="566">
        <v>35.9</v>
      </c>
      <c r="H61" s="566">
        <v>35.299999999999997</v>
      </c>
      <c r="I61" s="65"/>
      <c r="J61" s="74"/>
      <c r="K61" s="652"/>
      <c r="L61" s="652"/>
      <c r="M61" s="65"/>
      <c r="N61" s="65"/>
    </row>
    <row r="62" spans="1:15" ht="15.95" customHeight="1">
      <c r="A62" s="65"/>
      <c r="B62" s="860" t="s">
        <v>1432</v>
      </c>
      <c r="C62" s="861"/>
      <c r="D62" s="658">
        <v>33.299999999999997</v>
      </c>
      <c r="E62" s="569">
        <v>40</v>
      </c>
      <c r="F62" s="569">
        <v>30</v>
      </c>
      <c r="G62" s="569">
        <v>37.5</v>
      </c>
      <c r="H62" s="569">
        <v>33.299999999999997</v>
      </c>
      <c r="I62" s="65"/>
      <c r="J62" s="74"/>
      <c r="K62" s="652"/>
      <c r="L62" s="652"/>
      <c r="M62" s="65"/>
      <c r="N62" s="65"/>
    </row>
    <row r="63" spans="1:15" ht="15">
      <c r="A63" s="65"/>
      <c r="B63" s="860" t="s">
        <v>1433</v>
      </c>
      <c r="C63" s="861"/>
      <c r="D63" s="659">
        <v>33</v>
      </c>
      <c r="E63" s="569">
        <v>32.200000000000003</v>
      </c>
      <c r="F63" s="569">
        <v>32.200000000000003</v>
      </c>
      <c r="G63" s="569">
        <v>30.2</v>
      </c>
      <c r="H63" s="548" t="s">
        <v>202</v>
      </c>
      <c r="I63" s="65"/>
      <c r="J63" s="74"/>
      <c r="K63" s="652"/>
      <c r="L63" s="652"/>
      <c r="M63" s="65"/>
      <c r="N63" s="65"/>
    </row>
    <row r="64" spans="1:15" ht="17.45" customHeight="1">
      <c r="A64" s="65"/>
      <c r="B64" s="862" t="s">
        <v>1434</v>
      </c>
      <c r="C64" s="862"/>
      <c r="D64" s="862"/>
      <c r="E64" s="862"/>
      <c r="F64" s="862"/>
      <c r="G64" s="862"/>
      <c r="H64" s="862"/>
      <c r="I64" s="104"/>
      <c r="J64" s="65"/>
      <c r="K64" s="65"/>
      <c r="L64" s="65"/>
      <c r="M64" s="65"/>
      <c r="N64" s="65"/>
      <c r="O64" s="44"/>
    </row>
    <row r="65" spans="1:15" ht="22.9" customHeight="1">
      <c r="A65" s="65"/>
      <c r="B65" s="863" t="s">
        <v>1435</v>
      </c>
      <c r="C65" s="863"/>
      <c r="D65" s="863"/>
      <c r="E65" s="863"/>
      <c r="F65" s="863"/>
      <c r="G65" s="863"/>
      <c r="H65" s="863"/>
      <c r="I65" s="104"/>
      <c r="J65" s="65"/>
      <c r="K65" s="65"/>
      <c r="L65" s="65"/>
      <c r="M65" s="65"/>
      <c r="N65" s="65"/>
      <c r="O65" s="44"/>
    </row>
    <row r="66" spans="1:15" ht="15">
      <c r="A66" s="65"/>
      <c r="B66" s="105" t="s">
        <v>1436</v>
      </c>
      <c r="C66" s="85"/>
      <c r="D66" s="85"/>
      <c r="E66" s="85"/>
      <c r="F66" s="85"/>
      <c r="G66" s="85"/>
      <c r="H66" s="85"/>
      <c r="I66" s="104"/>
      <c r="J66" s="65"/>
      <c r="K66" s="65"/>
      <c r="L66" s="65"/>
      <c r="M66" s="65"/>
      <c r="N66" s="65"/>
      <c r="O66" s="44"/>
    </row>
    <row r="67" spans="1:15" ht="15">
      <c r="A67" s="65"/>
      <c r="B67" s="864" t="s">
        <v>1437</v>
      </c>
      <c r="C67" s="864"/>
      <c r="D67" s="864"/>
      <c r="E67" s="864"/>
      <c r="F67" s="864"/>
      <c r="G67" s="864"/>
      <c r="H67" s="864"/>
      <c r="I67" s="65"/>
      <c r="J67" s="65"/>
      <c r="K67" s="65"/>
      <c r="L67" s="65"/>
      <c r="M67" s="65"/>
      <c r="N67" s="65"/>
      <c r="O67" s="44"/>
    </row>
    <row r="68" spans="1:15" ht="15">
      <c r="A68" s="65"/>
      <c r="B68" s="65"/>
      <c r="C68" s="106"/>
      <c r="D68" s="106"/>
      <c r="E68" s="106"/>
      <c r="F68" s="106"/>
      <c r="G68" s="106"/>
      <c r="H68" s="106"/>
      <c r="I68" s="107"/>
      <c r="J68" s="108"/>
      <c r="K68" s="109"/>
      <c r="L68" s="109"/>
      <c r="M68" s="110"/>
      <c r="N68" s="110"/>
      <c r="O68" s="44"/>
    </row>
    <row r="69" spans="1:15" ht="15.75" thickBot="1">
      <c r="A69" s="65"/>
      <c r="B69" s="94" t="s">
        <v>561</v>
      </c>
      <c r="C69" s="867">
        <v>2025</v>
      </c>
      <c r="D69" s="867"/>
      <c r="E69" s="859" t="s">
        <v>1438</v>
      </c>
      <c r="F69" s="859"/>
      <c r="G69" s="859">
        <v>2023</v>
      </c>
      <c r="H69" s="859"/>
      <c r="I69" s="859">
        <v>2022</v>
      </c>
      <c r="J69" s="859"/>
      <c r="K69" s="868">
        <v>2021</v>
      </c>
      <c r="L69" s="868"/>
      <c r="M69" s="44"/>
      <c r="N69" s="110"/>
      <c r="O69" s="111"/>
    </row>
    <row r="70" spans="1:15" ht="32.25" customHeight="1" thickBot="1">
      <c r="A70" s="65"/>
      <c r="B70" s="112" t="s">
        <v>562</v>
      </c>
      <c r="C70" s="275" t="s">
        <v>523</v>
      </c>
      <c r="D70" s="275" t="s">
        <v>524</v>
      </c>
      <c r="E70" s="77" t="s">
        <v>523</v>
      </c>
      <c r="F70" s="77" t="s">
        <v>524</v>
      </c>
      <c r="G70" s="77" t="s">
        <v>523</v>
      </c>
      <c r="H70" s="77" t="s">
        <v>524</v>
      </c>
      <c r="I70" s="77" t="s">
        <v>523</v>
      </c>
      <c r="J70" s="77" t="s">
        <v>524</v>
      </c>
      <c r="K70" s="77" t="s">
        <v>523</v>
      </c>
      <c r="L70" s="77" t="s">
        <v>524</v>
      </c>
      <c r="M70" s="660"/>
      <c r="N70" s="44"/>
      <c r="O70" s="44"/>
    </row>
    <row r="71" spans="1:15" ht="15">
      <c r="A71" s="65"/>
      <c r="B71" s="661" t="s">
        <v>563</v>
      </c>
      <c r="C71" s="662">
        <v>33.299999999999997</v>
      </c>
      <c r="D71" s="662">
        <v>66.7</v>
      </c>
      <c r="E71" s="644">
        <v>40</v>
      </c>
      <c r="F71" s="644">
        <v>60</v>
      </c>
      <c r="G71" s="644">
        <v>30</v>
      </c>
      <c r="H71" s="644">
        <v>70</v>
      </c>
      <c r="I71" s="644">
        <v>37.5</v>
      </c>
      <c r="J71" s="644">
        <v>62.5</v>
      </c>
      <c r="K71" s="663">
        <v>36.4</v>
      </c>
      <c r="L71" s="663">
        <v>63.6</v>
      </c>
      <c r="M71" s="660"/>
      <c r="N71" s="44"/>
      <c r="O71" s="44"/>
    </row>
    <row r="72" spans="1:15" ht="18" customHeight="1">
      <c r="A72" s="65"/>
      <c r="B72" s="623" t="s">
        <v>564</v>
      </c>
      <c r="C72" s="664">
        <v>35.4</v>
      </c>
      <c r="D72" s="664">
        <v>64.599999999999994</v>
      </c>
      <c r="E72" s="569">
        <v>35.700000000000003</v>
      </c>
      <c r="F72" s="569">
        <v>64.3</v>
      </c>
      <c r="G72" s="569">
        <v>35.700000000000003</v>
      </c>
      <c r="H72" s="569">
        <v>64.3</v>
      </c>
      <c r="I72" s="569">
        <v>34.5</v>
      </c>
      <c r="J72" s="569">
        <v>65.5</v>
      </c>
      <c r="K72" s="569">
        <v>30.6</v>
      </c>
      <c r="L72" s="569">
        <v>69.400000000000006</v>
      </c>
      <c r="M72" s="65"/>
      <c r="N72" s="44"/>
      <c r="O72" s="44"/>
    </row>
    <row r="73" spans="1:15" ht="15">
      <c r="A73" s="65"/>
      <c r="B73" s="623" t="s">
        <v>565</v>
      </c>
      <c r="C73" s="664">
        <v>37.700000000000003</v>
      </c>
      <c r="D73" s="664">
        <v>62.3</v>
      </c>
      <c r="E73" s="569">
        <v>35.6</v>
      </c>
      <c r="F73" s="569">
        <v>64.400000000000006</v>
      </c>
      <c r="G73" s="569">
        <v>32.799999999999997</v>
      </c>
      <c r="H73" s="569">
        <v>67.2</v>
      </c>
      <c r="I73" s="569">
        <v>31.8</v>
      </c>
      <c r="J73" s="569">
        <v>68.2</v>
      </c>
      <c r="K73" s="569">
        <v>30.4</v>
      </c>
      <c r="L73" s="569">
        <v>69.599999999999994</v>
      </c>
      <c r="M73" s="65"/>
      <c r="N73" s="44"/>
      <c r="O73" s="44"/>
    </row>
    <row r="74" spans="1:15" ht="15">
      <c r="A74" s="65"/>
      <c r="B74" s="623" t="s">
        <v>566</v>
      </c>
      <c r="C74" s="664">
        <v>41.6</v>
      </c>
      <c r="D74" s="664">
        <v>58.3</v>
      </c>
      <c r="E74" s="569">
        <v>39.9</v>
      </c>
      <c r="F74" s="569">
        <v>60.1</v>
      </c>
      <c r="G74" s="569">
        <v>38.5</v>
      </c>
      <c r="H74" s="569">
        <v>61.5</v>
      </c>
      <c r="I74" s="569">
        <v>36.9</v>
      </c>
      <c r="J74" s="569">
        <v>63.1</v>
      </c>
      <c r="K74" s="569">
        <v>36.799999999999997</v>
      </c>
      <c r="L74" s="569">
        <v>63.2</v>
      </c>
      <c r="M74" s="65"/>
      <c r="N74" s="44"/>
      <c r="O74" s="44"/>
    </row>
    <row r="75" spans="1:15" ht="16.5" thickBot="1">
      <c r="A75" s="65"/>
      <c r="B75" s="113" t="s">
        <v>1439</v>
      </c>
      <c r="C75" s="655">
        <v>40.5</v>
      </c>
      <c r="D75" s="655">
        <v>59.4</v>
      </c>
      <c r="E75" s="570">
        <v>38.799999999999997</v>
      </c>
      <c r="F75" s="570">
        <v>61.1</v>
      </c>
      <c r="G75" s="570">
        <v>37.299999999999997</v>
      </c>
      <c r="H75" s="570">
        <v>62.7</v>
      </c>
      <c r="I75" s="570">
        <v>35.9</v>
      </c>
      <c r="J75" s="570">
        <v>64.099999999999994</v>
      </c>
      <c r="K75" s="570">
        <v>35.299999999999997</v>
      </c>
      <c r="L75" s="570">
        <v>64.7</v>
      </c>
      <c r="M75" s="65"/>
      <c r="N75" s="44"/>
      <c r="O75" s="44"/>
    </row>
    <row r="76" spans="1:15" ht="15">
      <c r="A76" s="65"/>
      <c r="B76" s="665" t="s">
        <v>567</v>
      </c>
      <c r="C76" s="662">
        <v>45</v>
      </c>
      <c r="D76" s="662">
        <v>55</v>
      </c>
      <c r="E76" s="644">
        <v>44.4</v>
      </c>
      <c r="F76" s="644">
        <v>55.5</v>
      </c>
      <c r="G76" s="644">
        <v>43.9</v>
      </c>
      <c r="H76" s="644">
        <v>56.1</v>
      </c>
      <c r="I76" s="644">
        <v>43.6</v>
      </c>
      <c r="J76" s="644">
        <v>56.4</v>
      </c>
      <c r="K76" s="644">
        <v>42.7</v>
      </c>
      <c r="L76" s="644">
        <v>57.3</v>
      </c>
      <c r="M76" s="65"/>
      <c r="N76" s="44"/>
      <c r="O76" s="44"/>
    </row>
    <row r="77" spans="1:15" ht="15">
      <c r="A77" s="65"/>
      <c r="B77" s="623" t="s">
        <v>568</v>
      </c>
      <c r="C77" s="664">
        <v>60.7</v>
      </c>
      <c r="D77" s="664">
        <v>39.299999999999997</v>
      </c>
      <c r="E77" s="569">
        <v>60.2</v>
      </c>
      <c r="F77" s="569">
        <v>39.700000000000003</v>
      </c>
      <c r="G77" s="569">
        <v>60.3</v>
      </c>
      <c r="H77" s="569">
        <v>39.700000000000003</v>
      </c>
      <c r="I77" s="569">
        <v>60.5</v>
      </c>
      <c r="J77" s="569">
        <v>39.5</v>
      </c>
      <c r="K77" s="569">
        <v>61.6</v>
      </c>
      <c r="L77" s="569">
        <v>38.4</v>
      </c>
      <c r="M77" s="65"/>
      <c r="N77" s="44"/>
      <c r="O77" s="44"/>
    </row>
    <row r="78" spans="1:15" ht="15.75" thickBot="1">
      <c r="A78" s="65"/>
      <c r="B78" s="666" t="s">
        <v>569</v>
      </c>
      <c r="C78" s="655">
        <v>51.6</v>
      </c>
      <c r="D78" s="655">
        <v>48.4</v>
      </c>
      <c r="E78" s="570">
        <v>50.9</v>
      </c>
      <c r="F78" s="570">
        <v>49.1</v>
      </c>
      <c r="G78" s="570">
        <v>50.8</v>
      </c>
      <c r="H78" s="570">
        <v>49.1</v>
      </c>
      <c r="I78" s="570">
        <v>51.1</v>
      </c>
      <c r="J78" s="570">
        <v>48.9</v>
      </c>
      <c r="K78" s="570">
        <v>51.3</v>
      </c>
      <c r="L78" s="570">
        <v>48.7</v>
      </c>
      <c r="M78" s="65"/>
      <c r="N78" s="44"/>
      <c r="O78" s="44"/>
    </row>
    <row r="79" spans="1:15" ht="15">
      <c r="A79" s="65"/>
      <c r="B79" s="874" t="s">
        <v>1440</v>
      </c>
      <c r="C79" s="874"/>
      <c r="D79" s="874"/>
      <c r="E79" s="874"/>
      <c r="F79" s="874"/>
      <c r="G79" s="874"/>
      <c r="H79" s="874"/>
      <c r="I79" s="874"/>
      <c r="J79" s="874"/>
      <c r="K79" s="874"/>
      <c r="L79" s="874"/>
      <c r="M79" s="65"/>
      <c r="N79" s="65"/>
      <c r="O79" s="44"/>
    </row>
    <row r="80" spans="1:15" ht="13.9" customHeight="1">
      <c r="A80" s="65"/>
      <c r="B80" s="841" t="s">
        <v>1441</v>
      </c>
      <c r="C80" s="841"/>
      <c r="D80" s="841"/>
      <c r="E80" s="841"/>
      <c r="F80" s="841"/>
      <c r="G80" s="841"/>
      <c r="H80" s="841"/>
      <c r="I80" s="841"/>
      <c r="J80" s="841"/>
      <c r="K80" s="841"/>
      <c r="L80" s="841"/>
      <c r="M80" s="65"/>
      <c r="N80" s="65"/>
    </row>
    <row r="81" spans="1:14" ht="15">
      <c r="A81" s="69"/>
      <c r="B81" s="65"/>
      <c r="C81" s="65"/>
      <c r="D81" s="65"/>
      <c r="E81" s="65"/>
      <c r="F81" s="65"/>
      <c r="G81" s="65"/>
      <c r="H81" s="65"/>
      <c r="I81" s="65"/>
      <c r="J81" s="65"/>
      <c r="K81" s="65"/>
      <c r="L81" s="65"/>
      <c r="M81" s="65"/>
      <c r="N81" s="65"/>
    </row>
    <row r="82" spans="1:14" ht="30.95" customHeight="1" thickBot="1">
      <c r="A82" s="65"/>
      <c r="B82" s="94" t="s">
        <v>570</v>
      </c>
      <c r="C82" s="95" t="s">
        <v>546</v>
      </c>
      <c r="D82" s="95" t="s">
        <v>547</v>
      </c>
      <c r="E82" s="95" t="s">
        <v>548</v>
      </c>
      <c r="F82" s="95" t="s">
        <v>549</v>
      </c>
      <c r="G82" s="95" t="s">
        <v>550</v>
      </c>
      <c r="H82" s="95" t="s">
        <v>571</v>
      </c>
      <c r="I82" s="95" t="s">
        <v>552</v>
      </c>
      <c r="J82" s="44"/>
      <c r="K82" s="44"/>
      <c r="L82" s="114"/>
      <c r="M82" s="65"/>
      <c r="N82" s="65"/>
    </row>
    <row r="83" spans="1:14" ht="15">
      <c r="A83" s="65"/>
      <c r="B83" s="594" t="s">
        <v>563</v>
      </c>
      <c r="C83" s="667">
        <v>0</v>
      </c>
      <c r="D83" s="667">
        <v>0</v>
      </c>
      <c r="E83" s="667">
        <v>0</v>
      </c>
      <c r="F83" s="667">
        <v>0</v>
      </c>
      <c r="G83" s="668">
        <v>44.4</v>
      </c>
      <c r="H83" s="668">
        <v>44.4</v>
      </c>
      <c r="I83" s="668">
        <v>11.1</v>
      </c>
      <c r="J83" s="44"/>
      <c r="K83" s="44"/>
      <c r="L83" s="417"/>
      <c r="M83" s="65"/>
      <c r="N83" s="65"/>
    </row>
    <row r="84" spans="1:14" ht="15">
      <c r="A84" s="65"/>
      <c r="B84" s="623" t="s">
        <v>564</v>
      </c>
      <c r="C84" s="669">
        <v>0</v>
      </c>
      <c r="D84" s="669">
        <v>0</v>
      </c>
      <c r="E84" s="669">
        <v>0</v>
      </c>
      <c r="F84" s="670">
        <v>7.1</v>
      </c>
      <c r="G84" s="670">
        <v>63.7</v>
      </c>
      <c r="H84" s="670">
        <v>28.3</v>
      </c>
      <c r="I84" s="670">
        <v>0.9</v>
      </c>
      <c r="J84" s="44"/>
      <c r="K84" s="44"/>
      <c r="L84" s="417"/>
      <c r="M84" s="65"/>
      <c r="N84" s="65"/>
    </row>
    <row r="85" spans="1:14" ht="15">
      <c r="A85" s="65"/>
      <c r="B85" s="623" t="s">
        <v>565</v>
      </c>
      <c r="C85" s="669">
        <v>0</v>
      </c>
      <c r="D85" s="669">
        <v>0</v>
      </c>
      <c r="E85" s="670">
        <v>0.4</v>
      </c>
      <c r="F85" s="670">
        <v>21.5</v>
      </c>
      <c r="G85" s="670">
        <v>56.5</v>
      </c>
      <c r="H85" s="670">
        <v>20.9</v>
      </c>
      <c r="I85" s="670">
        <v>0.7</v>
      </c>
      <c r="J85" s="44"/>
      <c r="K85" s="44"/>
      <c r="L85" s="417"/>
      <c r="M85" s="75"/>
      <c r="N85" s="75"/>
    </row>
    <row r="86" spans="1:14" ht="15">
      <c r="A86" s="65"/>
      <c r="B86" s="623" t="s">
        <v>566</v>
      </c>
      <c r="C86" s="669">
        <v>0</v>
      </c>
      <c r="D86" s="669">
        <v>0</v>
      </c>
      <c r="E86" s="670">
        <v>1.5</v>
      </c>
      <c r="F86" s="670">
        <v>36.4</v>
      </c>
      <c r="G86" s="670">
        <v>45.3</v>
      </c>
      <c r="H86" s="670">
        <v>15.8</v>
      </c>
      <c r="I86" s="670">
        <v>0.9</v>
      </c>
      <c r="J86" s="44"/>
      <c r="K86" s="44"/>
      <c r="L86" s="417"/>
      <c r="M86" s="65"/>
      <c r="N86" s="65"/>
    </row>
    <row r="87" spans="1:14" ht="15">
      <c r="A87" s="65"/>
      <c r="B87" s="623" t="s">
        <v>567</v>
      </c>
      <c r="C87" s="669">
        <v>0</v>
      </c>
      <c r="D87" s="670">
        <v>0.4</v>
      </c>
      <c r="E87" s="670">
        <v>20.399999999999999</v>
      </c>
      <c r="F87" s="670">
        <v>45.2</v>
      </c>
      <c r="G87" s="670">
        <v>24</v>
      </c>
      <c r="H87" s="670">
        <v>8.8000000000000007</v>
      </c>
      <c r="I87" s="670">
        <v>1.1000000000000001</v>
      </c>
      <c r="J87" s="44"/>
      <c r="K87" s="44"/>
      <c r="L87" s="417"/>
      <c r="M87" s="75"/>
      <c r="N87" s="75"/>
    </row>
    <row r="88" spans="1:14" ht="15">
      <c r="A88" s="65"/>
      <c r="B88" s="623" t="s">
        <v>568</v>
      </c>
      <c r="C88" s="670">
        <v>0.4</v>
      </c>
      <c r="D88" s="670">
        <v>10</v>
      </c>
      <c r="E88" s="670">
        <v>41.6</v>
      </c>
      <c r="F88" s="670">
        <v>27.7</v>
      </c>
      <c r="G88" s="670">
        <v>11.5</v>
      </c>
      <c r="H88" s="670">
        <v>7.1</v>
      </c>
      <c r="I88" s="670">
        <v>1.7</v>
      </c>
      <c r="J88" s="44"/>
      <c r="K88" s="44"/>
      <c r="L88" s="417"/>
      <c r="M88" s="65"/>
      <c r="N88" s="65"/>
    </row>
    <row r="89" spans="1:14" ht="15.75" thickBot="1">
      <c r="A89" s="65"/>
      <c r="B89" s="666" t="s">
        <v>569</v>
      </c>
      <c r="C89" s="671">
        <v>0.2</v>
      </c>
      <c r="D89" s="671">
        <v>4.5999999999999996</v>
      </c>
      <c r="E89" s="671">
        <v>28.5</v>
      </c>
      <c r="F89" s="671">
        <v>36.799999999999997</v>
      </c>
      <c r="G89" s="671">
        <v>20</v>
      </c>
      <c r="H89" s="671">
        <v>8.6</v>
      </c>
      <c r="I89" s="671">
        <v>1.4</v>
      </c>
      <c r="J89" s="44"/>
      <c r="K89" s="44"/>
      <c r="L89" s="417"/>
      <c r="M89" s="65"/>
      <c r="N89" s="65"/>
    </row>
    <row r="90" spans="1:14" ht="15">
      <c r="A90" s="65"/>
      <c r="B90" s="65"/>
      <c r="C90" s="65"/>
      <c r="D90" s="65"/>
      <c r="E90" s="106"/>
      <c r="F90" s="106"/>
      <c r="G90" s="106"/>
      <c r="H90" s="106"/>
      <c r="I90" s="65"/>
      <c r="J90" s="65"/>
      <c r="K90" s="65"/>
      <c r="L90" s="65"/>
      <c r="M90" s="65"/>
      <c r="N90" s="65"/>
    </row>
    <row r="91" spans="1:14" ht="15.75" customHeight="1" thickBot="1">
      <c r="A91" s="65"/>
      <c r="B91" s="73" t="s">
        <v>1442</v>
      </c>
      <c r="C91" s="116"/>
      <c r="D91" s="116"/>
      <c r="E91" s="271">
        <v>2025</v>
      </c>
      <c r="F91" s="95">
        <v>2024</v>
      </c>
      <c r="G91" s="95">
        <v>2023</v>
      </c>
      <c r="H91" s="95">
        <v>2022</v>
      </c>
      <c r="I91" s="95">
        <v>2021</v>
      </c>
      <c r="J91" s="65"/>
      <c r="K91" s="672"/>
      <c r="L91" s="672"/>
      <c r="M91" s="65"/>
      <c r="N91" s="65"/>
    </row>
    <row r="92" spans="1:14" ht="15" customHeight="1">
      <c r="A92" s="65"/>
      <c r="B92" s="117" t="s">
        <v>1443</v>
      </c>
      <c r="C92" s="673"/>
      <c r="D92" s="673"/>
      <c r="E92" s="674">
        <v>4.5</v>
      </c>
      <c r="F92" s="566">
        <v>4.5</v>
      </c>
      <c r="G92" s="566">
        <v>4.3</v>
      </c>
      <c r="H92" s="675" t="s">
        <v>202</v>
      </c>
      <c r="I92" s="675" t="s">
        <v>202</v>
      </c>
      <c r="J92" s="65"/>
      <c r="K92" s="672"/>
      <c r="L92" s="672"/>
      <c r="M92" s="65"/>
      <c r="N92" s="65"/>
    </row>
    <row r="93" spans="1:14" ht="15" customHeight="1">
      <c r="A93" s="65"/>
      <c r="B93" s="875" t="s">
        <v>572</v>
      </c>
      <c r="C93" s="875"/>
      <c r="D93" s="875"/>
      <c r="E93" s="659">
        <v>2.1</v>
      </c>
      <c r="F93" s="569">
        <v>2.2000000000000002</v>
      </c>
      <c r="G93" s="569">
        <v>2.6</v>
      </c>
      <c r="H93" s="587" t="s">
        <v>202</v>
      </c>
      <c r="I93" s="587" t="s">
        <v>202</v>
      </c>
      <c r="J93" s="65"/>
      <c r="K93" s="672"/>
      <c r="L93" s="672"/>
      <c r="M93" s="65"/>
      <c r="N93" s="65"/>
    </row>
    <row r="94" spans="1:14" ht="15" customHeight="1">
      <c r="A94" s="65"/>
      <c r="B94" s="875" t="s">
        <v>573</v>
      </c>
      <c r="C94" s="875"/>
      <c r="D94" s="875"/>
      <c r="E94" s="659">
        <v>3</v>
      </c>
      <c r="F94" s="569">
        <v>2.8</v>
      </c>
      <c r="G94" s="569">
        <v>2.2000000000000002</v>
      </c>
      <c r="H94" s="587" t="s">
        <v>202</v>
      </c>
      <c r="I94" s="587" t="s">
        <v>202</v>
      </c>
      <c r="J94" s="65"/>
      <c r="K94" s="672"/>
      <c r="L94" s="672"/>
      <c r="M94" s="65"/>
      <c r="N94" s="65"/>
    </row>
    <row r="95" spans="1:14" ht="15.75">
      <c r="A95" s="65"/>
      <c r="B95" s="876" t="s">
        <v>1444</v>
      </c>
      <c r="C95" s="877"/>
      <c r="D95" s="877"/>
      <c r="E95" s="659">
        <v>3.3</v>
      </c>
      <c r="F95" s="569">
        <v>3.1</v>
      </c>
      <c r="G95" s="569">
        <v>3.7</v>
      </c>
      <c r="H95" s="569">
        <v>3.4</v>
      </c>
      <c r="I95" s="569">
        <v>3.5</v>
      </c>
      <c r="J95" s="65"/>
      <c r="K95" s="672"/>
      <c r="L95" s="672"/>
      <c r="M95" s="65"/>
      <c r="N95" s="65"/>
    </row>
    <row r="96" spans="1:14" ht="24" customHeight="1">
      <c r="A96" s="65"/>
      <c r="B96" s="878" t="s">
        <v>1445</v>
      </c>
      <c r="C96" s="878"/>
      <c r="D96" s="878"/>
      <c r="E96" s="878"/>
      <c r="F96" s="878"/>
      <c r="G96" s="878"/>
      <c r="H96" s="878"/>
      <c r="I96" s="878"/>
      <c r="J96" s="672"/>
      <c r="K96" s="672"/>
      <c r="L96" s="672"/>
      <c r="M96" s="65"/>
      <c r="N96" s="65"/>
    </row>
    <row r="97" spans="1:22" ht="31.5" customHeight="1">
      <c r="A97" s="65"/>
      <c r="B97" s="847" t="s">
        <v>1446</v>
      </c>
      <c r="C97" s="847"/>
      <c r="D97" s="847"/>
      <c r="E97" s="847"/>
      <c r="F97" s="847"/>
      <c r="G97" s="847"/>
      <c r="H97" s="847"/>
      <c r="I97" s="847"/>
      <c r="J97" s="672"/>
      <c r="K97" s="672"/>
      <c r="L97" s="672"/>
      <c r="M97" s="65"/>
      <c r="N97" s="65"/>
    </row>
    <row r="98" spans="1:22" ht="15">
      <c r="A98" s="65"/>
      <c r="B98" s="847" t="s">
        <v>1447</v>
      </c>
      <c r="C98" s="847"/>
      <c r="D98" s="847"/>
      <c r="E98" s="847"/>
      <c r="F98" s="847"/>
      <c r="G98" s="847"/>
      <c r="H98" s="847"/>
      <c r="I98" s="847"/>
      <c r="J98" s="672"/>
      <c r="K98" s="672"/>
      <c r="L98" s="672"/>
      <c r="M98" s="65"/>
      <c r="N98" s="65"/>
    </row>
    <row r="99" spans="1:22" ht="15">
      <c r="A99" s="65"/>
      <c r="B99" s="65"/>
      <c r="C99" s="65"/>
      <c r="D99" s="65"/>
      <c r="E99" s="65"/>
      <c r="F99" s="65"/>
      <c r="G99" s="65"/>
      <c r="H99" s="65"/>
      <c r="I99" s="65"/>
      <c r="J99" s="65"/>
      <c r="K99" s="65"/>
      <c r="L99" s="65"/>
      <c r="M99" s="65"/>
      <c r="N99" s="65"/>
    </row>
    <row r="100" spans="1:22" ht="86.1" customHeight="1" thickBot="1">
      <c r="A100" s="65"/>
      <c r="B100" s="94" t="s">
        <v>1448</v>
      </c>
      <c r="C100" s="94" t="s">
        <v>1449</v>
      </c>
      <c r="D100" s="94" t="s">
        <v>574</v>
      </c>
      <c r="E100" s="95" t="s">
        <v>575</v>
      </c>
      <c r="F100" s="95" t="s">
        <v>1450</v>
      </c>
      <c r="G100" s="95" t="s">
        <v>576</v>
      </c>
      <c r="H100" s="95" t="s">
        <v>577</v>
      </c>
      <c r="I100" s="118"/>
      <c r="J100" s="65"/>
      <c r="K100" s="65"/>
      <c r="L100" s="65"/>
      <c r="M100" s="44"/>
      <c r="N100" s="44"/>
    </row>
    <row r="101" spans="1:22" ht="15.75" thickBot="1">
      <c r="A101" s="65"/>
      <c r="B101" s="666" t="s">
        <v>569</v>
      </c>
      <c r="C101" s="671">
        <v>1.1000000000000001</v>
      </c>
      <c r="D101" s="671">
        <v>26.1</v>
      </c>
      <c r="E101" s="671">
        <v>48.5</v>
      </c>
      <c r="F101" s="671">
        <v>6.8</v>
      </c>
      <c r="G101" s="677">
        <v>4</v>
      </c>
      <c r="H101" s="671">
        <v>1.7</v>
      </c>
      <c r="I101" s="65"/>
      <c r="J101" s="65"/>
      <c r="K101" s="65"/>
      <c r="L101" s="65"/>
      <c r="M101" s="44"/>
      <c r="N101" s="44"/>
    </row>
    <row r="102" spans="1:22" ht="34.15" customHeight="1">
      <c r="A102" s="65"/>
      <c r="B102" s="879" t="s">
        <v>1451</v>
      </c>
      <c r="C102" s="879"/>
      <c r="D102" s="879"/>
      <c r="E102" s="879"/>
      <c r="F102" s="879"/>
      <c r="G102" s="879"/>
      <c r="H102" s="879"/>
      <c r="I102" s="119"/>
      <c r="J102" s="120"/>
      <c r="K102" s="120"/>
      <c r="L102" s="120"/>
      <c r="M102" s="120"/>
      <c r="N102" s="120"/>
    </row>
    <row r="103" spans="1:22" ht="15">
      <c r="A103" s="65"/>
      <c r="B103" s="121" t="s">
        <v>1452</v>
      </c>
      <c r="C103" s="119"/>
      <c r="D103" s="119"/>
      <c r="E103" s="119"/>
      <c r="F103" s="119"/>
      <c r="G103" s="119"/>
      <c r="H103" s="119"/>
      <c r="I103" s="119"/>
      <c r="J103" s="120"/>
      <c r="K103" s="120"/>
      <c r="L103" s="120"/>
      <c r="M103" s="120"/>
      <c r="N103" s="120"/>
    </row>
    <row r="104" spans="1:22" ht="15">
      <c r="A104" s="65"/>
      <c r="B104" s="122" t="s">
        <v>1453</v>
      </c>
      <c r="C104" s="119"/>
      <c r="D104" s="119"/>
      <c r="E104" s="119"/>
      <c r="F104" s="119"/>
      <c r="G104" s="119"/>
      <c r="H104" s="119"/>
      <c r="I104" s="119"/>
      <c r="J104" s="120"/>
      <c r="K104" s="120"/>
      <c r="L104" s="120"/>
      <c r="M104" s="120"/>
      <c r="N104" s="120"/>
    </row>
    <row r="105" spans="1:22" ht="15">
      <c r="A105" s="65"/>
      <c r="B105" s="65"/>
      <c r="C105" s="65"/>
      <c r="D105" s="65"/>
      <c r="E105" s="65"/>
      <c r="F105" s="65"/>
      <c r="G105" s="65"/>
      <c r="H105" s="65"/>
      <c r="I105" s="65"/>
      <c r="J105" s="65"/>
      <c r="K105" s="65"/>
      <c r="L105" s="65"/>
      <c r="M105" s="65"/>
      <c r="N105" s="65"/>
    </row>
    <row r="106" spans="1:22" ht="16.5" thickBot="1">
      <c r="A106" s="65"/>
      <c r="B106" s="94" t="s">
        <v>1454</v>
      </c>
      <c r="C106" s="116"/>
      <c r="D106" s="116"/>
      <c r="E106" s="678"/>
      <c r="F106" s="95" t="s">
        <v>523</v>
      </c>
      <c r="G106" s="95" t="s">
        <v>524</v>
      </c>
      <c r="H106" s="95" t="s">
        <v>326</v>
      </c>
      <c r="I106" s="65"/>
      <c r="J106" s="65"/>
      <c r="K106" s="65"/>
      <c r="L106" s="65"/>
      <c r="M106" s="44"/>
      <c r="N106" s="44"/>
    </row>
    <row r="107" spans="1:22" ht="15" customHeight="1">
      <c r="A107" s="65"/>
      <c r="B107" s="123" t="s">
        <v>1455</v>
      </c>
      <c r="C107" s="594"/>
      <c r="D107" s="594"/>
      <c r="E107" s="594"/>
      <c r="F107" s="553">
        <v>1738</v>
      </c>
      <c r="G107" s="679">
        <v>1247</v>
      </c>
      <c r="H107" s="680">
        <v>2985</v>
      </c>
      <c r="I107" s="65"/>
      <c r="J107" s="65"/>
      <c r="K107" s="65"/>
      <c r="L107" s="65"/>
      <c r="M107" s="44"/>
      <c r="N107" s="44"/>
    </row>
    <row r="108" spans="1:22" ht="15" customHeight="1">
      <c r="A108" s="65"/>
      <c r="B108" s="124" t="s">
        <v>1456</v>
      </c>
      <c r="C108" s="510"/>
      <c r="D108" s="510"/>
      <c r="E108" s="510"/>
      <c r="F108" s="548">
        <v>1261</v>
      </c>
      <c r="G108" s="681">
        <v>1129</v>
      </c>
      <c r="H108" s="681">
        <v>2390</v>
      </c>
      <c r="I108" s="65"/>
      <c r="J108" s="65"/>
      <c r="K108" s="65"/>
      <c r="L108" s="65"/>
      <c r="M108" s="44"/>
      <c r="N108" s="44"/>
    </row>
    <row r="109" spans="1:22" ht="15" customHeight="1">
      <c r="A109" s="65"/>
      <c r="B109" s="124" t="s">
        <v>1457</v>
      </c>
      <c r="C109" s="510"/>
      <c r="D109" s="510"/>
      <c r="E109" s="510"/>
      <c r="F109" s="682">
        <v>0.96</v>
      </c>
      <c r="G109" s="683">
        <v>0.98899999999999999</v>
      </c>
      <c r="H109" s="683">
        <v>0.97399999999999998</v>
      </c>
      <c r="I109" s="65"/>
      <c r="J109" s="65"/>
      <c r="K109" s="65"/>
      <c r="L109" s="65"/>
      <c r="M109" s="44"/>
      <c r="N109" s="44"/>
    </row>
    <row r="110" spans="1:22" ht="15" customHeight="1">
      <c r="A110" s="65"/>
      <c r="B110" s="883" t="s">
        <v>1458</v>
      </c>
      <c r="C110" s="883"/>
      <c r="D110" s="883"/>
      <c r="E110" s="883"/>
      <c r="F110" s="684">
        <v>1024</v>
      </c>
      <c r="G110" s="685">
        <v>885</v>
      </c>
      <c r="H110" s="685">
        <v>1909</v>
      </c>
      <c r="I110" s="65"/>
      <c r="J110" s="65"/>
      <c r="K110" s="65"/>
      <c r="L110" s="65"/>
      <c r="M110" s="44"/>
      <c r="N110" s="44"/>
    </row>
    <row r="111" spans="1:22" ht="15" customHeight="1">
      <c r="A111" s="65"/>
      <c r="B111" s="124" t="s">
        <v>1459</v>
      </c>
      <c r="C111" s="510"/>
      <c r="D111" s="510"/>
      <c r="E111" s="510"/>
      <c r="F111" s="682">
        <v>0.90600000000000003</v>
      </c>
      <c r="G111" s="683">
        <v>0.90300000000000002</v>
      </c>
      <c r="H111" s="683">
        <v>0.90500000000000003</v>
      </c>
      <c r="I111" s="65"/>
      <c r="J111" s="65"/>
      <c r="K111" s="65"/>
      <c r="L111" s="65"/>
      <c r="M111" s="44"/>
      <c r="N111" s="44"/>
    </row>
    <row r="112" spans="1:22" ht="23.25" customHeight="1">
      <c r="A112" s="65"/>
      <c r="B112" s="880" t="s">
        <v>1460</v>
      </c>
      <c r="C112" s="880"/>
      <c r="D112" s="880"/>
      <c r="E112" s="880"/>
      <c r="F112" s="880"/>
      <c r="G112" s="880"/>
      <c r="H112" s="880"/>
      <c r="I112" s="65"/>
      <c r="J112" s="65"/>
      <c r="K112" s="65"/>
      <c r="L112" s="65"/>
      <c r="M112" s="65"/>
      <c r="N112" s="65"/>
      <c r="O112" s="44"/>
      <c r="P112" s="44"/>
      <c r="Q112" s="44"/>
      <c r="R112" s="44"/>
      <c r="S112" s="44"/>
      <c r="T112" s="44"/>
      <c r="U112" s="44"/>
      <c r="V112" s="44"/>
    </row>
    <row r="113" spans="1:22" ht="15">
      <c r="A113" s="65"/>
      <c r="B113" s="880" t="s">
        <v>1461</v>
      </c>
      <c r="C113" s="880"/>
      <c r="D113" s="880"/>
      <c r="E113" s="880"/>
      <c r="F113" s="880"/>
      <c r="G113" s="880"/>
      <c r="H113" s="880"/>
      <c r="I113" s="65"/>
      <c r="J113" s="65"/>
      <c r="K113" s="65"/>
      <c r="L113" s="65"/>
      <c r="M113" s="65"/>
      <c r="N113" s="65"/>
      <c r="O113" s="44"/>
      <c r="P113" s="44"/>
      <c r="Q113" s="44"/>
      <c r="R113" s="44"/>
      <c r="S113" s="44"/>
      <c r="T113" s="44"/>
      <c r="U113" s="44"/>
      <c r="V113" s="44"/>
    </row>
    <row r="114" spans="1:22" ht="15">
      <c r="A114" s="65"/>
      <c r="B114" s="65"/>
      <c r="C114" s="65"/>
      <c r="D114" s="65"/>
      <c r="E114" s="65"/>
      <c r="F114" s="65"/>
      <c r="G114" s="65"/>
      <c r="H114" s="65"/>
      <c r="I114" s="65"/>
      <c r="J114" s="65"/>
      <c r="K114" s="65"/>
      <c r="L114" s="65"/>
      <c r="M114" s="65"/>
      <c r="N114" s="65"/>
      <c r="O114" s="44"/>
      <c r="P114" s="44"/>
      <c r="Q114" s="44"/>
      <c r="R114" s="44"/>
      <c r="S114" s="44"/>
      <c r="T114" s="44"/>
      <c r="U114" s="44"/>
      <c r="V114" s="44"/>
    </row>
    <row r="115" spans="1:22" ht="15.75" thickBot="1">
      <c r="A115" s="65"/>
      <c r="B115" s="125"/>
      <c r="C115" s="859" t="s">
        <v>578</v>
      </c>
      <c r="D115" s="859"/>
      <c r="E115" s="859"/>
      <c r="F115" s="859"/>
      <c r="G115" s="859" t="s">
        <v>579</v>
      </c>
      <c r="H115" s="859"/>
      <c r="I115" s="859"/>
      <c r="J115" s="859"/>
      <c r="K115" s="44"/>
      <c r="L115" s="65"/>
      <c r="M115" s="65"/>
      <c r="N115" s="65"/>
      <c r="O115" s="44"/>
      <c r="P115" s="44"/>
      <c r="Q115" s="44"/>
      <c r="R115" s="44"/>
      <c r="S115" s="44"/>
      <c r="T115" s="44"/>
      <c r="U115" s="44"/>
      <c r="V115" s="44"/>
    </row>
    <row r="116" spans="1:22" ht="69.95" customHeight="1" thickBot="1">
      <c r="A116" s="65"/>
      <c r="B116" s="126" t="s">
        <v>580</v>
      </c>
      <c r="C116" s="88" t="s">
        <v>524</v>
      </c>
      <c r="D116" s="88" t="s">
        <v>523</v>
      </c>
      <c r="E116" s="88" t="s">
        <v>1462</v>
      </c>
      <c r="F116" s="88" t="s">
        <v>581</v>
      </c>
      <c r="G116" s="88" t="s">
        <v>524</v>
      </c>
      <c r="H116" s="88" t="s">
        <v>523</v>
      </c>
      <c r="I116" s="88" t="s">
        <v>1463</v>
      </c>
      <c r="J116" s="88" t="s">
        <v>582</v>
      </c>
      <c r="K116" s="127"/>
      <c r="L116" s="65"/>
      <c r="M116" s="65"/>
      <c r="N116" s="65"/>
      <c r="O116" s="44"/>
      <c r="P116" s="44"/>
      <c r="Q116" s="44"/>
      <c r="R116" s="44"/>
      <c r="S116" s="44"/>
      <c r="T116" s="44"/>
      <c r="U116" s="44"/>
      <c r="V116" s="44"/>
    </row>
    <row r="117" spans="1:22" ht="15">
      <c r="A117" s="65"/>
      <c r="B117" s="657" t="s">
        <v>192</v>
      </c>
      <c r="C117" s="548">
        <v>46</v>
      </c>
      <c r="D117" s="548">
        <v>64</v>
      </c>
      <c r="E117" s="586">
        <v>1.82</v>
      </c>
      <c r="F117" s="548">
        <v>4.55</v>
      </c>
      <c r="G117" s="548">
        <v>31</v>
      </c>
      <c r="H117" s="548">
        <v>39</v>
      </c>
      <c r="I117" s="586">
        <v>7.14</v>
      </c>
      <c r="J117" s="586">
        <v>7.14</v>
      </c>
      <c r="K117" s="44"/>
      <c r="L117" s="65"/>
      <c r="M117" s="65"/>
      <c r="N117" s="65"/>
      <c r="O117" s="44"/>
      <c r="P117" s="44"/>
      <c r="Q117" s="44"/>
      <c r="R117" s="44"/>
      <c r="S117" s="44"/>
      <c r="T117" s="44"/>
      <c r="U117" s="44"/>
      <c r="V117" s="44"/>
    </row>
    <row r="118" spans="1:22" ht="15">
      <c r="A118" s="65"/>
      <c r="B118" s="657" t="s">
        <v>193</v>
      </c>
      <c r="C118" s="548">
        <v>5</v>
      </c>
      <c r="D118" s="548">
        <v>7</v>
      </c>
      <c r="E118" s="586">
        <v>8.33</v>
      </c>
      <c r="F118" s="548">
        <v>33.33</v>
      </c>
      <c r="G118" s="548">
        <v>5</v>
      </c>
      <c r="H118" s="548">
        <v>5</v>
      </c>
      <c r="I118" s="586">
        <v>10</v>
      </c>
      <c r="J118" s="586">
        <v>10</v>
      </c>
      <c r="K118" s="44"/>
      <c r="L118" s="65"/>
      <c r="M118" s="65"/>
      <c r="N118" s="65"/>
      <c r="O118" s="44"/>
      <c r="P118" s="44"/>
      <c r="Q118" s="44"/>
      <c r="R118" s="44"/>
      <c r="S118" s="44"/>
      <c r="T118" s="44"/>
      <c r="U118" s="44"/>
      <c r="V118" s="44"/>
    </row>
    <row r="119" spans="1:22" ht="15">
      <c r="A119" s="65"/>
      <c r="B119" s="657" t="s">
        <v>476</v>
      </c>
      <c r="C119" s="548">
        <v>25</v>
      </c>
      <c r="D119" s="548">
        <v>34</v>
      </c>
      <c r="E119" s="548"/>
      <c r="F119" s="548"/>
      <c r="G119" s="548"/>
      <c r="H119" s="548"/>
      <c r="I119" s="548"/>
      <c r="J119" s="548"/>
      <c r="K119" s="44"/>
      <c r="L119" s="65"/>
      <c r="M119" s="65"/>
      <c r="N119" s="65"/>
      <c r="O119" s="44"/>
      <c r="P119" s="44"/>
      <c r="Q119" s="44"/>
      <c r="R119" s="44"/>
      <c r="S119" s="44"/>
      <c r="T119" s="44"/>
      <c r="U119" s="44"/>
      <c r="V119" s="44"/>
    </row>
    <row r="120" spans="1:22" ht="15">
      <c r="A120" s="65"/>
      <c r="B120" s="881" t="s">
        <v>1464</v>
      </c>
      <c r="C120" s="881"/>
      <c r="D120" s="881"/>
      <c r="E120" s="881"/>
      <c r="F120" s="881"/>
      <c r="G120" s="881"/>
      <c r="H120" s="65"/>
      <c r="I120" s="65"/>
      <c r="J120" s="65"/>
      <c r="K120" s="65"/>
      <c r="L120" s="65"/>
      <c r="M120" s="65"/>
      <c r="N120" s="65"/>
      <c r="O120" s="44"/>
      <c r="P120" s="44"/>
      <c r="Q120" s="44"/>
      <c r="R120" s="44"/>
      <c r="S120" s="44"/>
      <c r="T120" s="44"/>
      <c r="U120" s="44"/>
      <c r="V120" s="44"/>
    </row>
    <row r="121" spans="1:22" ht="15">
      <c r="A121" s="65"/>
      <c r="B121" s="65"/>
      <c r="C121" s="106"/>
      <c r="D121" s="106"/>
      <c r="E121" s="106"/>
      <c r="F121" s="106"/>
      <c r="G121" s="106"/>
      <c r="H121" s="65"/>
      <c r="I121" s="65"/>
      <c r="J121" s="65"/>
      <c r="K121" s="65"/>
      <c r="L121" s="65"/>
      <c r="M121" s="65"/>
      <c r="N121" s="65"/>
      <c r="O121" s="44"/>
      <c r="P121" s="44"/>
      <c r="Q121" s="44"/>
      <c r="R121" s="44"/>
      <c r="S121" s="44"/>
      <c r="T121" s="44"/>
      <c r="U121" s="44"/>
      <c r="V121" s="44"/>
    </row>
    <row r="122" spans="1:22" ht="16.5" thickBot="1">
      <c r="A122" s="65"/>
      <c r="B122" s="72" t="s">
        <v>1465</v>
      </c>
      <c r="C122" s="277">
        <v>2025</v>
      </c>
      <c r="D122" s="128">
        <v>2024</v>
      </c>
      <c r="E122" s="128">
        <v>2023</v>
      </c>
      <c r="F122" s="128">
        <v>2022</v>
      </c>
      <c r="G122" s="128">
        <v>2021</v>
      </c>
      <c r="H122" s="44"/>
      <c r="I122" s="65"/>
      <c r="J122" s="65"/>
      <c r="K122" s="44"/>
      <c r="L122" s="44"/>
      <c r="M122" s="44"/>
      <c r="N122" s="44"/>
      <c r="O122" s="44"/>
      <c r="P122" s="44"/>
      <c r="Q122" s="44"/>
      <c r="R122" s="44"/>
      <c r="S122" s="44"/>
      <c r="T122" s="44"/>
      <c r="U122" s="44"/>
      <c r="V122" s="44"/>
    </row>
    <row r="123" spans="1:22" ht="15.75">
      <c r="A123" s="129"/>
      <c r="B123" s="130" t="s">
        <v>1466</v>
      </c>
      <c r="C123" s="686">
        <v>77</v>
      </c>
      <c r="D123" s="687">
        <v>84</v>
      </c>
      <c r="E123" s="687">
        <v>87</v>
      </c>
      <c r="F123" s="687">
        <v>84</v>
      </c>
      <c r="G123" s="687">
        <v>81</v>
      </c>
      <c r="H123" s="44"/>
      <c r="I123" s="65"/>
      <c r="J123" s="65"/>
      <c r="K123" s="44"/>
      <c r="L123" s="44"/>
      <c r="M123" s="44"/>
      <c r="N123" s="44"/>
      <c r="O123" s="44"/>
      <c r="P123" s="44"/>
      <c r="Q123" s="44"/>
      <c r="R123" s="44"/>
      <c r="S123" s="131"/>
      <c r="T123" s="131"/>
      <c r="U123" s="131"/>
      <c r="V123" s="131"/>
    </row>
    <row r="124" spans="1:22" ht="15.6" customHeight="1">
      <c r="A124" s="65"/>
      <c r="B124" s="132" t="s">
        <v>1467</v>
      </c>
      <c r="C124" s="65"/>
      <c r="D124" s="65"/>
      <c r="E124" s="652"/>
      <c r="F124" s="590"/>
      <c r="G124" s="590"/>
      <c r="H124" s="590"/>
      <c r="I124" s="120"/>
      <c r="J124" s="120"/>
      <c r="K124" s="120"/>
      <c r="L124" s="120"/>
      <c r="M124" s="120"/>
      <c r="N124" s="120"/>
      <c r="O124" s="44"/>
      <c r="P124" s="44"/>
      <c r="Q124" s="44"/>
      <c r="R124" s="44"/>
      <c r="S124" s="44"/>
      <c r="T124" s="44"/>
      <c r="U124" s="44"/>
      <c r="V124" s="44"/>
    </row>
    <row r="125" spans="1:22" ht="15.6" customHeight="1">
      <c r="A125" s="65"/>
      <c r="B125" s="132" t="s">
        <v>1468</v>
      </c>
      <c r="C125" s="65"/>
      <c r="D125" s="65"/>
      <c r="E125" s="652"/>
      <c r="F125" s="590"/>
      <c r="G125" s="590"/>
      <c r="H125" s="590"/>
      <c r="I125" s="120"/>
      <c r="J125" s="120"/>
      <c r="K125" s="120"/>
      <c r="L125" s="120"/>
      <c r="M125" s="120"/>
      <c r="N125" s="120"/>
      <c r="O125" s="44"/>
      <c r="P125" s="44"/>
      <c r="Q125" s="44"/>
      <c r="R125" s="44"/>
      <c r="S125" s="44"/>
      <c r="T125" s="44"/>
      <c r="U125" s="44"/>
      <c r="V125" s="44"/>
    </row>
    <row r="126" spans="1:22" ht="15">
      <c r="A126" s="65"/>
      <c r="B126" s="44"/>
      <c r="C126" s="65"/>
      <c r="D126" s="65"/>
      <c r="E126" s="652"/>
      <c r="F126" s="590"/>
      <c r="G126" s="590"/>
      <c r="H126" s="590"/>
      <c r="I126" s="882"/>
      <c r="J126" s="882"/>
      <c r="K126" s="882"/>
      <c r="L126" s="65"/>
      <c r="M126" s="133"/>
      <c r="N126" s="65"/>
      <c r="O126" s="44"/>
      <c r="P126" s="44"/>
      <c r="Q126" s="44"/>
      <c r="R126" s="44"/>
      <c r="S126" s="44"/>
      <c r="T126" s="44"/>
      <c r="U126" s="44"/>
      <c r="V126" s="44"/>
    </row>
    <row r="127" spans="1:22" ht="15.75" thickBot="1">
      <c r="A127" s="65"/>
      <c r="B127" s="94" t="s">
        <v>583</v>
      </c>
      <c r="C127" s="867" t="s">
        <v>1469</v>
      </c>
      <c r="D127" s="867"/>
      <c r="E127" s="867"/>
      <c r="F127" s="867"/>
      <c r="G127" s="859">
        <v>2024</v>
      </c>
      <c r="H127" s="859"/>
      <c r="I127" s="859"/>
      <c r="J127" s="859"/>
      <c r="K127" s="859" t="s">
        <v>1488</v>
      </c>
      <c r="L127" s="859"/>
      <c r="M127" s="859"/>
      <c r="N127" s="859"/>
      <c r="O127" s="859">
        <v>2022</v>
      </c>
      <c r="P127" s="859"/>
      <c r="Q127" s="859"/>
      <c r="R127" s="859"/>
      <c r="S127" s="859">
        <v>2021</v>
      </c>
      <c r="T127" s="859"/>
      <c r="U127" s="859"/>
      <c r="V127" s="859"/>
    </row>
    <row r="128" spans="1:22" ht="48" customHeight="1" thickBot="1">
      <c r="A128" s="65"/>
      <c r="B128" s="134" t="s">
        <v>584</v>
      </c>
      <c r="C128" s="276" t="s">
        <v>585</v>
      </c>
      <c r="D128" s="276" t="s">
        <v>586</v>
      </c>
      <c r="E128" s="276" t="s">
        <v>587</v>
      </c>
      <c r="F128" s="276" t="s">
        <v>586</v>
      </c>
      <c r="G128" s="135" t="s">
        <v>588</v>
      </c>
      <c r="H128" s="135" t="s">
        <v>586</v>
      </c>
      <c r="I128" s="135" t="s">
        <v>587</v>
      </c>
      <c r="J128" s="135" t="s">
        <v>586</v>
      </c>
      <c r="K128" s="135" t="s">
        <v>588</v>
      </c>
      <c r="L128" s="135" t="s">
        <v>586</v>
      </c>
      <c r="M128" s="135" t="s">
        <v>587</v>
      </c>
      <c r="N128" s="135" t="s">
        <v>586</v>
      </c>
      <c r="O128" s="135" t="s">
        <v>588</v>
      </c>
      <c r="P128" s="135" t="s">
        <v>586</v>
      </c>
      <c r="Q128" s="135" t="s">
        <v>587</v>
      </c>
      <c r="R128" s="135" t="s">
        <v>586</v>
      </c>
      <c r="S128" s="135" t="s">
        <v>588</v>
      </c>
      <c r="T128" s="135" t="s">
        <v>586</v>
      </c>
      <c r="U128" s="135" t="s">
        <v>587</v>
      </c>
      <c r="V128" s="135" t="s">
        <v>586</v>
      </c>
    </row>
    <row r="129" spans="1:22" ht="17.100000000000001" customHeight="1">
      <c r="A129" s="65"/>
      <c r="B129" s="136" t="s">
        <v>564</v>
      </c>
      <c r="C129" s="688">
        <v>-6.0000000000000001E-3</v>
      </c>
      <c r="D129" s="547" t="s">
        <v>589</v>
      </c>
      <c r="E129" s="688">
        <v>-1.9E-2</v>
      </c>
      <c r="F129" s="547" t="s">
        <v>589</v>
      </c>
      <c r="G129" s="689">
        <v>4.1000000000000002E-2</v>
      </c>
      <c r="H129" s="548" t="s">
        <v>590</v>
      </c>
      <c r="I129" s="689">
        <v>-7.1999999999999995E-2</v>
      </c>
      <c r="J129" s="548" t="s">
        <v>589</v>
      </c>
      <c r="K129" s="689">
        <v>3.7689348952274937E-2</v>
      </c>
      <c r="L129" s="548" t="s">
        <v>590</v>
      </c>
      <c r="M129" s="689">
        <v>1.6138160205402818E-2</v>
      </c>
      <c r="N129" s="548" t="s">
        <v>590</v>
      </c>
      <c r="O129" s="689">
        <v>5.0999999999999941E-2</v>
      </c>
      <c r="P129" s="587" t="s">
        <v>590</v>
      </c>
      <c r="Q129" s="689">
        <v>1.2000000000000028E-2</v>
      </c>
      <c r="R129" s="587" t="s">
        <v>590</v>
      </c>
      <c r="S129" s="689">
        <v>7.7000000000000027E-2</v>
      </c>
      <c r="T129" s="587" t="s">
        <v>590</v>
      </c>
      <c r="U129" s="689">
        <v>2.5000000000000001E-2</v>
      </c>
      <c r="V129" s="587" t="s">
        <v>590</v>
      </c>
    </row>
    <row r="130" spans="1:22" ht="17.25" customHeight="1">
      <c r="A130" s="65"/>
      <c r="B130" s="136" t="s">
        <v>565</v>
      </c>
      <c r="C130" s="688">
        <v>2.5000000000000001E-2</v>
      </c>
      <c r="D130" s="547" t="s">
        <v>590</v>
      </c>
      <c r="E130" s="688">
        <v>4.0000000000000001E-3</v>
      </c>
      <c r="F130" s="547" t="s">
        <v>590</v>
      </c>
      <c r="G130" s="689">
        <v>2.5000000000000001E-2</v>
      </c>
      <c r="H130" s="548" t="s">
        <v>590</v>
      </c>
      <c r="I130" s="689">
        <v>8.9999999999999993E-3</v>
      </c>
      <c r="J130" s="548" t="s">
        <v>590</v>
      </c>
      <c r="K130" s="689">
        <v>2.830334290004699E-2</v>
      </c>
      <c r="L130" s="548" t="s">
        <v>590</v>
      </c>
      <c r="M130" s="689">
        <v>7.4875075365583577E-3</v>
      </c>
      <c r="N130" s="548" t="s">
        <v>590</v>
      </c>
      <c r="O130" s="689">
        <v>2.2999999999999972E-2</v>
      </c>
      <c r="P130" s="587" t="s">
        <v>590</v>
      </c>
      <c r="Q130" s="689">
        <v>5.9999999999999429E-3</v>
      </c>
      <c r="R130" s="587" t="s">
        <v>590</v>
      </c>
      <c r="S130" s="689">
        <v>3.5000000000000003E-2</v>
      </c>
      <c r="T130" s="587" t="s">
        <v>590</v>
      </c>
      <c r="U130" s="689">
        <v>2.9000000000000057E-2</v>
      </c>
      <c r="V130" s="587" t="s">
        <v>590</v>
      </c>
    </row>
    <row r="131" spans="1:22" ht="17.25" customHeight="1">
      <c r="A131" s="65"/>
      <c r="B131" s="136" t="s">
        <v>566</v>
      </c>
      <c r="C131" s="690">
        <v>2.5000000000000001E-2</v>
      </c>
      <c r="D131" s="547" t="s">
        <v>590</v>
      </c>
      <c r="E131" s="690">
        <v>0.01</v>
      </c>
      <c r="F131" s="547" t="s">
        <v>590</v>
      </c>
      <c r="G131" s="691">
        <v>2.7E-2</v>
      </c>
      <c r="H131" s="401" t="s">
        <v>590</v>
      </c>
      <c r="I131" s="691">
        <v>8.9999999999999993E-3</v>
      </c>
      <c r="J131" s="401" t="s">
        <v>590</v>
      </c>
      <c r="K131" s="691">
        <v>3.0063552969934904E-2</v>
      </c>
      <c r="L131" s="401" t="s">
        <v>590</v>
      </c>
      <c r="M131" s="691">
        <v>1.5812899311937301E-2</v>
      </c>
      <c r="N131" s="401" t="s">
        <v>590</v>
      </c>
      <c r="O131" s="691">
        <v>3.2000000000000028E-2</v>
      </c>
      <c r="P131" s="692" t="s">
        <v>590</v>
      </c>
      <c r="Q131" s="691">
        <v>1.5999999999999945E-2</v>
      </c>
      <c r="R131" s="692" t="s">
        <v>590</v>
      </c>
      <c r="S131" s="691">
        <v>3.7999999999999971E-2</v>
      </c>
      <c r="T131" s="692" t="s">
        <v>590</v>
      </c>
      <c r="U131" s="691">
        <v>2.200000000000003E-2</v>
      </c>
      <c r="V131" s="692" t="s">
        <v>590</v>
      </c>
    </row>
    <row r="132" spans="1:22" ht="15.75" customHeight="1">
      <c r="A132" s="65"/>
      <c r="B132" s="136" t="s">
        <v>591</v>
      </c>
      <c r="C132" s="690">
        <v>5.8999999999999997E-2</v>
      </c>
      <c r="D132" s="547" t="s">
        <v>590</v>
      </c>
      <c r="E132" s="690">
        <v>1.0999999999999999E-2</v>
      </c>
      <c r="F132" s="547" t="s">
        <v>590</v>
      </c>
      <c r="G132" s="691">
        <v>6.3E-2</v>
      </c>
      <c r="H132" s="401" t="s">
        <v>590</v>
      </c>
      <c r="I132" s="691">
        <v>1.2999999999999999E-2</v>
      </c>
      <c r="J132" s="401" t="s">
        <v>590</v>
      </c>
      <c r="K132" s="691">
        <v>6.9216593204744936E-2</v>
      </c>
      <c r="L132" s="401" t="s">
        <v>590</v>
      </c>
      <c r="M132" s="691">
        <v>1.619565778882337E-2</v>
      </c>
      <c r="N132" s="401" t="s">
        <v>590</v>
      </c>
      <c r="O132" s="691">
        <v>7.0000000000000007E-2</v>
      </c>
      <c r="P132" s="692" t="s">
        <v>590</v>
      </c>
      <c r="Q132" s="691">
        <v>1.7999999999999971E-2</v>
      </c>
      <c r="R132" s="692" t="s">
        <v>590</v>
      </c>
      <c r="S132" s="691">
        <v>6.7000000000000032E-2</v>
      </c>
      <c r="T132" s="692" t="s">
        <v>590</v>
      </c>
      <c r="U132" s="691">
        <v>1.7999999999999971E-2</v>
      </c>
      <c r="V132" s="692" t="s">
        <v>590</v>
      </c>
    </row>
    <row r="133" spans="1:22" ht="16.5" customHeight="1">
      <c r="A133" s="65"/>
      <c r="B133" s="136" t="s">
        <v>592</v>
      </c>
      <c r="C133" s="690">
        <v>0.02</v>
      </c>
      <c r="D133" s="547" t="s">
        <v>590</v>
      </c>
      <c r="E133" s="690">
        <v>-0.01</v>
      </c>
      <c r="F133" s="400" t="s">
        <v>589</v>
      </c>
      <c r="G133" s="691">
        <v>1.9E-2</v>
      </c>
      <c r="H133" s="401" t="s">
        <v>590</v>
      </c>
      <c r="I133" s="691">
        <v>-1.0999999999999999E-2</v>
      </c>
      <c r="J133" s="401" t="s">
        <v>589</v>
      </c>
      <c r="K133" s="691">
        <v>2.4932990426591917E-2</v>
      </c>
      <c r="L133" s="401" t="s">
        <v>590</v>
      </c>
      <c r="M133" s="691">
        <v>-1.40603018302079E-2</v>
      </c>
      <c r="N133" s="401" t="s">
        <v>589</v>
      </c>
      <c r="O133" s="691">
        <v>2.7999999999999973E-2</v>
      </c>
      <c r="P133" s="692" t="s">
        <v>590</v>
      </c>
      <c r="Q133" s="691">
        <v>-1.2999999999999972E-2</v>
      </c>
      <c r="R133" s="692" t="s">
        <v>589</v>
      </c>
      <c r="S133" s="691">
        <v>0.04</v>
      </c>
      <c r="T133" s="692" t="s">
        <v>590</v>
      </c>
      <c r="U133" s="691">
        <v>-0.02</v>
      </c>
      <c r="V133" s="692" t="s">
        <v>589</v>
      </c>
    </row>
    <row r="134" spans="1:22" ht="15.95" customHeight="1">
      <c r="A134" s="65"/>
      <c r="B134" s="137" t="s">
        <v>1470</v>
      </c>
      <c r="C134" s="138"/>
      <c r="D134" s="138"/>
      <c r="E134" s="138"/>
      <c r="F134" s="138"/>
      <c r="G134" s="138"/>
      <c r="H134" s="138"/>
      <c r="I134" s="138"/>
      <c r="J134" s="138"/>
      <c r="K134" s="138"/>
      <c r="L134" s="138"/>
      <c r="M134" s="138"/>
      <c r="N134" s="138"/>
      <c r="O134" s="139"/>
      <c r="P134" s="139"/>
      <c r="Q134" s="139"/>
      <c r="R134" s="139"/>
      <c r="S134" s="44"/>
      <c r="T134" s="44"/>
      <c r="U134" s="44"/>
      <c r="V134" s="44"/>
    </row>
    <row r="135" spans="1:22" ht="15">
      <c r="A135" s="65"/>
      <c r="B135" s="887" t="s">
        <v>1471</v>
      </c>
      <c r="C135" s="888"/>
      <c r="D135" s="888"/>
      <c r="E135" s="888"/>
      <c r="F135" s="888"/>
      <c r="G135" s="888"/>
      <c r="H135" s="888"/>
      <c r="I135" s="888"/>
      <c r="J135" s="888"/>
      <c r="K135" s="888"/>
      <c r="L135" s="888"/>
      <c r="M135" s="888"/>
      <c r="N135" s="888"/>
      <c r="O135" s="888"/>
      <c r="P135" s="888"/>
      <c r="Q135" s="888"/>
      <c r="R135" s="888"/>
      <c r="S135" s="44"/>
      <c r="T135" s="44"/>
      <c r="U135" s="44"/>
      <c r="V135" s="44"/>
    </row>
    <row r="136" spans="1:22" ht="15.95" customHeight="1">
      <c r="A136" s="65"/>
      <c r="B136" s="775"/>
      <c r="C136" s="416"/>
      <c r="D136" s="65"/>
      <c r="E136" s="44"/>
      <c r="F136" s="65"/>
      <c r="G136" s="44"/>
      <c r="H136" s="65"/>
      <c r="I136" s="44"/>
      <c r="J136" s="44"/>
      <c r="K136" s="44"/>
      <c r="L136" s="44"/>
      <c r="M136" s="44"/>
      <c r="N136" s="44"/>
      <c r="O136" s="44"/>
      <c r="P136" s="44"/>
      <c r="Q136" s="44"/>
      <c r="R136" s="44"/>
      <c r="S136" s="44"/>
      <c r="T136" s="44"/>
      <c r="U136" s="44"/>
      <c r="V136" s="44"/>
    </row>
    <row r="137" spans="1:22" ht="19.350000000000001" customHeight="1" thickBot="1">
      <c r="A137" s="65"/>
      <c r="B137" s="94" t="s">
        <v>593</v>
      </c>
      <c r="C137" s="277">
        <v>2025</v>
      </c>
      <c r="D137" s="128">
        <v>2024</v>
      </c>
      <c r="E137" s="128">
        <v>2023</v>
      </c>
      <c r="F137" s="128">
        <v>2022</v>
      </c>
      <c r="G137" s="128">
        <v>2021</v>
      </c>
      <c r="H137" s="65"/>
      <c r="I137" s="65"/>
      <c r="J137" s="44"/>
      <c r="K137" s="44"/>
      <c r="L137" s="44"/>
      <c r="M137" s="44"/>
      <c r="N137" s="44"/>
      <c r="O137" s="44"/>
      <c r="P137" s="44"/>
      <c r="Q137" s="44"/>
      <c r="R137" s="44"/>
      <c r="S137" s="44"/>
      <c r="T137" s="44"/>
      <c r="U137" s="44"/>
      <c r="V137" s="44"/>
    </row>
    <row r="138" spans="1:22" ht="15.95" customHeight="1">
      <c r="A138" s="65"/>
      <c r="B138" s="693" t="s">
        <v>566</v>
      </c>
      <c r="C138" s="694">
        <v>17.2</v>
      </c>
      <c r="D138" s="695">
        <v>23.9</v>
      </c>
      <c r="E138" s="695">
        <v>30.27</v>
      </c>
      <c r="F138" s="695">
        <v>14.6</v>
      </c>
      <c r="G138" s="696">
        <v>15.1</v>
      </c>
      <c r="H138" s="65"/>
      <c r="I138" s="65"/>
      <c r="J138" s="44"/>
      <c r="K138" s="44"/>
      <c r="L138" s="44"/>
      <c r="M138" s="44"/>
      <c r="N138" s="44"/>
      <c r="O138" s="44"/>
      <c r="P138" s="44"/>
      <c r="Q138" s="44"/>
      <c r="R138" s="44"/>
      <c r="S138" s="44"/>
      <c r="T138" s="44"/>
      <c r="U138" s="44"/>
      <c r="V138" s="44"/>
    </row>
    <row r="139" spans="1:22" ht="15.95" customHeight="1">
      <c r="A139" s="65"/>
      <c r="B139" s="693" t="s">
        <v>567</v>
      </c>
      <c r="C139" s="697">
        <v>19</v>
      </c>
      <c r="D139" s="695">
        <v>26.1</v>
      </c>
      <c r="E139" s="695">
        <v>29.7</v>
      </c>
      <c r="F139" s="695">
        <v>16.7</v>
      </c>
      <c r="G139" s="696">
        <v>18.399999999999999</v>
      </c>
      <c r="H139" s="65"/>
      <c r="I139" s="65"/>
      <c r="J139" s="44"/>
      <c r="K139" s="44"/>
      <c r="L139" s="44"/>
      <c r="M139" s="44"/>
      <c r="N139" s="44"/>
      <c r="O139" s="44"/>
      <c r="P139" s="44"/>
      <c r="Q139" s="44"/>
      <c r="R139" s="44"/>
      <c r="S139" s="44"/>
      <c r="T139" s="44"/>
      <c r="U139" s="44"/>
      <c r="V139" s="44"/>
    </row>
    <row r="140" spans="1:22" ht="15.95" customHeight="1">
      <c r="A140" s="65"/>
      <c r="B140" s="136" t="s">
        <v>568</v>
      </c>
      <c r="C140" s="278" t="s">
        <v>1490</v>
      </c>
      <c r="D140" s="141" t="s">
        <v>1491</v>
      </c>
      <c r="E140" s="695">
        <v>28.74</v>
      </c>
      <c r="F140" s="695">
        <v>28.9</v>
      </c>
      <c r="G140" s="696">
        <v>36.6</v>
      </c>
      <c r="H140" s="65"/>
      <c r="I140" s="65"/>
      <c r="J140" s="44"/>
      <c r="K140" s="44"/>
      <c r="L140" s="44"/>
      <c r="M140" s="44"/>
      <c r="N140" s="44"/>
      <c r="O140" s="44"/>
      <c r="P140" s="44"/>
      <c r="Q140" s="44"/>
      <c r="R140" s="44"/>
      <c r="S140" s="44"/>
      <c r="T140" s="44"/>
      <c r="U140" s="44"/>
      <c r="V140" s="44"/>
    </row>
    <row r="141" spans="1:22" ht="24.75" customHeight="1">
      <c r="A141" s="65"/>
      <c r="B141" s="889" t="s">
        <v>1489</v>
      </c>
      <c r="C141" s="890"/>
      <c r="D141" s="891"/>
      <c r="E141" s="891"/>
      <c r="F141" s="891"/>
      <c r="G141" s="891"/>
      <c r="H141" s="65"/>
      <c r="I141" s="44"/>
      <c r="J141" s="44"/>
      <c r="K141" s="44"/>
      <c r="L141" s="44"/>
      <c r="M141" s="44"/>
      <c r="N141" s="44"/>
      <c r="O141" s="44"/>
      <c r="P141" s="44"/>
      <c r="Q141" s="44"/>
      <c r="R141" s="44"/>
      <c r="S141" s="44"/>
      <c r="T141" s="44"/>
      <c r="U141" s="44"/>
      <c r="V141" s="44"/>
    </row>
    <row r="142" spans="1:22" ht="15.95" customHeight="1">
      <c r="A142" s="65"/>
      <c r="B142" s="65"/>
      <c r="C142" s="65"/>
      <c r="D142" s="65"/>
      <c r="E142" s="65"/>
      <c r="F142" s="65"/>
      <c r="G142" s="65"/>
      <c r="H142" s="65"/>
      <c r="I142" s="44"/>
      <c r="J142" s="44"/>
      <c r="K142" s="44"/>
      <c r="L142" s="44"/>
      <c r="M142" s="44"/>
      <c r="N142" s="44"/>
      <c r="O142" s="44"/>
      <c r="P142" s="44"/>
      <c r="Q142" s="44"/>
      <c r="R142" s="44"/>
      <c r="S142" s="44"/>
      <c r="T142" s="44"/>
      <c r="U142" s="44"/>
      <c r="V142" s="44"/>
    </row>
    <row r="143" spans="1:22" ht="20.45" customHeight="1" thickBot="1">
      <c r="A143" s="65"/>
      <c r="B143" s="94" t="s">
        <v>597</v>
      </c>
      <c r="C143" s="277">
        <v>2025</v>
      </c>
      <c r="D143" s="128">
        <v>2024</v>
      </c>
      <c r="E143" s="128">
        <v>2023</v>
      </c>
      <c r="F143" s="128">
        <v>2022</v>
      </c>
      <c r="G143" s="128">
        <v>2021</v>
      </c>
      <c r="H143" s="65"/>
      <c r="I143" s="65"/>
      <c r="J143" s="44"/>
      <c r="K143" s="44"/>
      <c r="L143" s="44"/>
      <c r="M143" s="44"/>
      <c r="N143" s="44"/>
      <c r="O143" s="44"/>
      <c r="P143" s="44"/>
      <c r="Q143" s="44"/>
      <c r="R143" s="44"/>
      <c r="S143" s="44"/>
      <c r="T143" s="44"/>
      <c r="U143" s="44"/>
      <c r="V143" s="44"/>
    </row>
    <row r="144" spans="1:22" ht="15.95" customHeight="1">
      <c r="A144" s="65"/>
      <c r="B144" s="698" t="s">
        <v>523</v>
      </c>
      <c r="C144" s="699">
        <v>26.1</v>
      </c>
      <c r="D144" s="544">
        <v>36.700000000000003</v>
      </c>
      <c r="E144" s="544">
        <v>28.97</v>
      </c>
      <c r="F144" s="544">
        <v>25.6</v>
      </c>
      <c r="G144" s="544">
        <v>29.7</v>
      </c>
      <c r="H144" s="65"/>
      <c r="I144" s="65"/>
    </row>
    <row r="145" spans="1:9" ht="15.95" customHeight="1">
      <c r="A145" s="65"/>
      <c r="B145" s="676" t="s">
        <v>524</v>
      </c>
      <c r="C145" s="700">
        <v>23</v>
      </c>
      <c r="D145" s="551">
        <v>31.7</v>
      </c>
      <c r="E145" s="551">
        <v>29.59</v>
      </c>
      <c r="F145" s="551">
        <v>20.9</v>
      </c>
      <c r="G145" s="551">
        <v>24.8</v>
      </c>
      <c r="H145" s="65"/>
      <c r="I145" s="65"/>
    </row>
    <row r="146" spans="1:9" ht="15.95" customHeight="1">
      <c r="A146" s="65"/>
      <c r="B146" s="676" t="s">
        <v>544</v>
      </c>
      <c r="C146" s="701">
        <v>36.9</v>
      </c>
      <c r="D146" s="551">
        <v>35.1</v>
      </c>
      <c r="E146" s="551" t="s">
        <v>202</v>
      </c>
      <c r="F146" s="551" t="s">
        <v>202</v>
      </c>
      <c r="G146" s="551" t="s">
        <v>202</v>
      </c>
      <c r="H146" s="65"/>
      <c r="I146" s="65"/>
    </row>
    <row r="147" spans="1:9" ht="15.95" customHeight="1">
      <c r="A147" s="65"/>
      <c r="B147" s="44"/>
      <c r="C147" s="44"/>
      <c r="D147" s="44"/>
      <c r="E147" s="44"/>
      <c r="F147" s="65"/>
      <c r="G147" s="65"/>
      <c r="H147" s="65"/>
      <c r="I147" s="65"/>
    </row>
    <row r="148" spans="1:9" ht="15.95" customHeight="1">
      <c r="A148" s="65"/>
      <c r="B148" s="70" t="s">
        <v>598</v>
      </c>
      <c r="C148" s="44"/>
      <c r="D148" s="44"/>
      <c r="E148" s="44"/>
      <c r="F148" s="65"/>
      <c r="G148" s="65"/>
      <c r="H148" s="65"/>
      <c r="I148" s="65"/>
    </row>
    <row r="149" spans="1:9" ht="15.95" customHeight="1" thickBot="1">
      <c r="A149" s="65"/>
      <c r="B149" s="94" t="s">
        <v>599</v>
      </c>
      <c r="C149" s="277">
        <v>2025</v>
      </c>
      <c r="D149" s="128">
        <v>2024</v>
      </c>
      <c r="E149" s="128">
        <v>2023</v>
      </c>
      <c r="F149" s="128">
        <v>2022</v>
      </c>
      <c r="G149" s="128">
        <v>2021</v>
      </c>
      <c r="H149" s="97"/>
      <c r="I149" s="65"/>
    </row>
    <row r="150" spans="1:9" ht="15.95" customHeight="1">
      <c r="A150" s="65"/>
      <c r="B150" s="698" t="s">
        <v>600</v>
      </c>
      <c r="C150" s="702">
        <v>1569</v>
      </c>
      <c r="D150" s="553">
        <v>1400</v>
      </c>
      <c r="E150" s="553">
        <v>1330</v>
      </c>
      <c r="F150" s="553">
        <v>1133</v>
      </c>
      <c r="G150" s="553">
        <v>1435</v>
      </c>
      <c r="H150" s="590"/>
      <c r="I150" s="65"/>
    </row>
    <row r="151" spans="1:9" ht="15.95" customHeight="1">
      <c r="A151" s="65"/>
      <c r="B151" s="143" t="s">
        <v>1472</v>
      </c>
      <c r="C151" s="703">
        <v>567</v>
      </c>
      <c r="D151" s="548">
        <v>488</v>
      </c>
      <c r="E151" s="548">
        <v>501</v>
      </c>
      <c r="F151" s="548">
        <v>518</v>
      </c>
      <c r="G151" s="548">
        <v>573</v>
      </c>
      <c r="H151" s="590"/>
      <c r="I151" s="65"/>
    </row>
    <row r="152" spans="1:9" ht="15.95" customHeight="1">
      <c r="A152" s="65"/>
      <c r="B152" s="676" t="s">
        <v>601</v>
      </c>
      <c r="C152" s="701">
        <v>337</v>
      </c>
      <c r="D152" s="401">
        <v>306</v>
      </c>
      <c r="E152" s="401">
        <v>314</v>
      </c>
      <c r="F152" s="401">
        <v>322</v>
      </c>
      <c r="G152" s="401">
        <v>381</v>
      </c>
      <c r="H152" s="590"/>
      <c r="I152" s="65"/>
    </row>
    <row r="153" spans="1:9" ht="15.95" customHeight="1">
      <c r="A153" s="65"/>
      <c r="B153" s="657" t="s">
        <v>602</v>
      </c>
      <c r="C153" s="703">
        <v>127</v>
      </c>
      <c r="D153" s="548">
        <v>88</v>
      </c>
      <c r="E153" s="548">
        <v>100</v>
      </c>
      <c r="F153" s="548">
        <v>95</v>
      </c>
      <c r="G153" s="548">
        <v>114</v>
      </c>
      <c r="H153" s="590"/>
      <c r="I153" s="65"/>
    </row>
    <row r="154" spans="1:9" ht="15.95" customHeight="1">
      <c r="A154" s="65"/>
      <c r="B154" s="657" t="s">
        <v>603</v>
      </c>
      <c r="C154" s="703">
        <v>103</v>
      </c>
      <c r="D154" s="548">
        <v>94</v>
      </c>
      <c r="E154" s="548">
        <v>87</v>
      </c>
      <c r="F154" s="548">
        <v>101</v>
      </c>
      <c r="G154" s="548">
        <v>78</v>
      </c>
      <c r="H154" s="590"/>
      <c r="I154" s="65"/>
    </row>
    <row r="155" spans="1:9" ht="15.95" customHeight="1">
      <c r="A155" s="65"/>
      <c r="B155" s="136" t="s">
        <v>1473</v>
      </c>
      <c r="C155" s="703">
        <v>264</v>
      </c>
      <c r="D155" s="548">
        <v>222</v>
      </c>
      <c r="E155" s="548">
        <v>170</v>
      </c>
      <c r="F155" s="548">
        <v>142</v>
      </c>
      <c r="G155" s="548">
        <v>157</v>
      </c>
      <c r="H155" s="590"/>
      <c r="I155" s="65"/>
    </row>
    <row r="156" spans="1:9" ht="15">
      <c r="A156" s="65"/>
      <c r="B156" s="892" t="s">
        <v>1474</v>
      </c>
      <c r="C156" s="892"/>
      <c r="D156" s="892"/>
      <c r="E156" s="892"/>
      <c r="F156" s="892"/>
      <c r="G156" s="892"/>
      <c r="H156" s="590"/>
      <c r="I156" s="44"/>
    </row>
    <row r="157" spans="1:9" ht="15">
      <c r="A157" s="65"/>
      <c r="B157" s="144" t="s">
        <v>1475</v>
      </c>
      <c r="C157" s="144"/>
      <c r="D157" s="144"/>
      <c r="E157" s="144"/>
      <c r="F157" s="144"/>
      <c r="G157" s="144"/>
      <c r="H157" s="65"/>
      <c r="I157" s="44"/>
    </row>
    <row r="158" spans="1:9" ht="15">
      <c r="A158" s="65"/>
      <c r="B158" s="44"/>
      <c r="C158" s="65"/>
      <c r="D158" s="65"/>
      <c r="E158" s="65"/>
      <c r="F158" s="65"/>
      <c r="G158" s="65"/>
      <c r="H158" s="65"/>
      <c r="I158" s="44"/>
    </row>
    <row r="159" spans="1:9" ht="15">
      <c r="A159" s="65"/>
      <c r="B159" s="70" t="s">
        <v>604</v>
      </c>
      <c r="C159" s="65"/>
      <c r="D159" s="65"/>
      <c r="E159" s="65"/>
      <c r="F159" s="65"/>
      <c r="G159" s="65"/>
      <c r="H159" s="65"/>
      <c r="I159" s="44"/>
    </row>
    <row r="160" spans="1:9" ht="16.5" thickBot="1">
      <c r="A160" s="65"/>
      <c r="B160" s="94" t="s">
        <v>1476</v>
      </c>
      <c r="C160" s="277">
        <v>2025</v>
      </c>
      <c r="D160" s="128">
        <v>2024</v>
      </c>
      <c r="E160" s="128">
        <v>2023</v>
      </c>
      <c r="F160" s="128">
        <v>2022</v>
      </c>
      <c r="G160" s="128">
        <v>2021</v>
      </c>
      <c r="H160" s="65"/>
      <c r="I160" s="44"/>
    </row>
    <row r="161" spans="1:9" ht="15.75">
      <c r="A161" s="65"/>
      <c r="B161" s="145" t="s">
        <v>1492</v>
      </c>
      <c r="C161" s="699">
        <v>0.7</v>
      </c>
      <c r="D161" s="544">
        <v>0.3</v>
      </c>
      <c r="E161" s="544">
        <v>0.5</v>
      </c>
      <c r="F161" s="544">
        <v>0.5</v>
      </c>
      <c r="G161" s="544">
        <v>0.9</v>
      </c>
      <c r="H161" s="65"/>
      <c r="I161" s="44"/>
    </row>
    <row r="162" spans="1:9" ht="15">
      <c r="A162" s="65"/>
      <c r="B162" s="657" t="s">
        <v>193</v>
      </c>
      <c r="C162" s="703">
        <v>0.7</v>
      </c>
      <c r="D162" s="586">
        <v>0.5</v>
      </c>
      <c r="E162" s="586">
        <v>0.5</v>
      </c>
      <c r="F162" s="586">
        <v>0.8</v>
      </c>
      <c r="G162" s="586">
        <v>1.2</v>
      </c>
      <c r="H162" s="65"/>
      <c r="I162" s="44"/>
    </row>
    <row r="163" spans="1:9" ht="15.75">
      <c r="A163" s="65"/>
      <c r="B163" s="103" t="s">
        <v>1477</v>
      </c>
      <c r="C163" s="704">
        <v>0</v>
      </c>
      <c r="D163" s="586">
        <v>0.1</v>
      </c>
      <c r="E163" s="586">
        <v>0.6</v>
      </c>
      <c r="F163" s="586">
        <v>0.4</v>
      </c>
      <c r="G163" s="586">
        <v>0.3</v>
      </c>
      <c r="H163" s="65"/>
      <c r="I163" s="44"/>
    </row>
    <row r="164" spans="1:9" ht="15">
      <c r="A164" s="65"/>
      <c r="B164" s="657" t="s">
        <v>476</v>
      </c>
      <c r="C164" s="703">
        <v>1.2</v>
      </c>
      <c r="D164" s="586">
        <v>0.7</v>
      </c>
      <c r="E164" s="586">
        <v>0.4</v>
      </c>
      <c r="F164" s="586">
        <v>0.2</v>
      </c>
      <c r="G164" s="586">
        <v>0</v>
      </c>
      <c r="H164" s="65"/>
      <c r="I164" s="44"/>
    </row>
    <row r="165" spans="1:9" ht="15" customHeight="1">
      <c r="A165" s="65"/>
      <c r="B165" s="893" t="s">
        <v>1478</v>
      </c>
      <c r="C165" s="893"/>
      <c r="D165" s="893"/>
      <c r="E165" s="893"/>
      <c r="F165" s="893"/>
      <c r="G165" s="893"/>
      <c r="H165" s="65"/>
      <c r="I165" s="44"/>
    </row>
    <row r="166" spans="1:9" ht="15" customHeight="1">
      <c r="A166" s="65"/>
      <c r="B166" s="894" t="s">
        <v>1479</v>
      </c>
      <c r="C166" s="894"/>
      <c r="D166" s="894"/>
      <c r="E166" s="894"/>
      <c r="F166" s="894"/>
      <c r="G166" s="98"/>
      <c r="H166" s="65"/>
      <c r="I166" s="44"/>
    </row>
    <row r="167" spans="1:9" ht="18" customHeight="1">
      <c r="A167" s="65"/>
      <c r="B167" s="884" t="s">
        <v>1480</v>
      </c>
      <c r="C167" s="885"/>
      <c r="D167" s="885"/>
      <c r="E167" s="885"/>
      <c r="F167" s="885"/>
      <c r="G167" s="885"/>
      <c r="H167" s="65"/>
      <c r="I167" s="44"/>
    </row>
    <row r="168" spans="1:9" ht="15.95" customHeight="1">
      <c r="A168" s="65"/>
      <c r="B168" s="146"/>
      <c r="C168" s="146"/>
      <c r="D168" s="146"/>
      <c r="E168" s="146"/>
      <c r="F168" s="146"/>
      <c r="G168" s="146"/>
      <c r="H168" s="65"/>
      <c r="I168" s="44"/>
    </row>
    <row r="169" spans="1:9" ht="15.95" customHeight="1" thickBot="1">
      <c r="A169" s="65"/>
      <c r="B169" s="147" t="s">
        <v>1481</v>
      </c>
      <c r="C169" s="277">
        <v>2025</v>
      </c>
      <c r="D169" s="128">
        <v>2024</v>
      </c>
      <c r="E169" s="128">
        <v>2023</v>
      </c>
      <c r="F169" s="128">
        <v>2022</v>
      </c>
      <c r="G169" s="128">
        <v>2021</v>
      </c>
      <c r="H169" s="148"/>
      <c r="I169" s="44"/>
    </row>
    <row r="170" spans="1:9" ht="15.95" customHeight="1">
      <c r="A170" s="65"/>
      <c r="B170" s="705" t="s">
        <v>192</v>
      </c>
      <c r="C170" s="699">
        <v>2.5</v>
      </c>
      <c r="D170" s="679">
        <v>2.5</v>
      </c>
      <c r="E170" s="679">
        <v>2.1</v>
      </c>
      <c r="F170" s="679">
        <v>1.7</v>
      </c>
      <c r="G170" s="679">
        <v>1.5</v>
      </c>
      <c r="H170" s="148"/>
      <c r="I170" s="44"/>
    </row>
    <row r="171" spans="1:9" ht="15.95" customHeight="1">
      <c r="A171" s="65"/>
      <c r="B171" s="706" t="s">
        <v>193</v>
      </c>
      <c r="C171" s="703">
        <v>2.7</v>
      </c>
      <c r="D171" s="681">
        <v>2.7</v>
      </c>
      <c r="E171" s="681">
        <v>2.1</v>
      </c>
      <c r="F171" s="681">
        <v>2.1</v>
      </c>
      <c r="G171" s="681">
        <v>1.7</v>
      </c>
      <c r="H171" s="148"/>
      <c r="I171" s="44"/>
    </row>
    <row r="172" spans="1:9" ht="15.95" customHeight="1">
      <c r="A172" s="65"/>
      <c r="B172" s="706" t="s">
        <v>476</v>
      </c>
      <c r="C172" s="703">
        <v>2.1</v>
      </c>
      <c r="D172" s="776">
        <v>2</v>
      </c>
      <c r="E172" s="681">
        <v>2.5</v>
      </c>
      <c r="F172" s="681">
        <v>1.5</v>
      </c>
      <c r="G172" s="681">
        <v>1.5</v>
      </c>
      <c r="H172" s="148"/>
      <c r="I172" s="44"/>
    </row>
    <row r="173" spans="1:9" ht="15.95" customHeight="1">
      <c r="A173" s="65"/>
      <c r="B173" s="149" t="s">
        <v>1482</v>
      </c>
      <c r="C173" s="703">
        <v>2.8</v>
      </c>
      <c r="D173" s="681" t="s">
        <v>202</v>
      </c>
      <c r="E173" s="681" t="s">
        <v>202</v>
      </c>
      <c r="F173" s="681" t="s">
        <v>202</v>
      </c>
      <c r="G173" s="681" t="s">
        <v>202</v>
      </c>
      <c r="H173" s="148"/>
      <c r="I173" s="148"/>
    </row>
    <row r="174" spans="1:9" ht="13.5" customHeight="1">
      <c r="A174" s="65"/>
      <c r="B174" s="839" t="s">
        <v>1483</v>
      </c>
      <c r="C174" s="886"/>
      <c r="D174" s="886"/>
      <c r="E174" s="886"/>
      <c r="F174" s="886"/>
      <c r="G174" s="886"/>
      <c r="H174" s="148"/>
      <c r="I174" s="148"/>
    </row>
    <row r="175" spans="1:9" ht="13.5" customHeight="1">
      <c r="A175" s="65"/>
      <c r="B175" s="150" t="s">
        <v>1484</v>
      </c>
      <c r="C175" s="151"/>
      <c r="D175" s="151"/>
      <c r="E175" s="151"/>
      <c r="F175" s="151"/>
      <c r="G175" s="151"/>
      <c r="H175" s="148"/>
      <c r="I175" s="148"/>
    </row>
    <row r="176" spans="1:9" ht="15.95" customHeight="1">
      <c r="A176" s="65"/>
      <c r="B176" s="151"/>
      <c r="C176" s="151"/>
      <c r="D176" s="151"/>
      <c r="E176" s="151"/>
      <c r="F176" s="151"/>
      <c r="G176" s="151"/>
      <c r="H176" s="152"/>
      <c r="I176" s="152"/>
    </row>
    <row r="177" spans="1:9" ht="15.95" customHeight="1" thickBot="1">
      <c r="A177" s="65"/>
      <c r="B177" s="73" t="s">
        <v>605</v>
      </c>
      <c r="C177" s="277">
        <v>2025</v>
      </c>
      <c r="D177" s="128">
        <v>2024</v>
      </c>
      <c r="E177" s="128">
        <v>2023</v>
      </c>
      <c r="F177" s="128">
        <v>2022</v>
      </c>
      <c r="G177" s="128">
        <v>2021</v>
      </c>
      <c r="H177" s="65"/>
      <c r="I177" s="44"/>
    </row>
    <row r="178" spans="1:9" ht="15.95" customHeight="1">
      <c r="A178" s="65"/>
      <c r="B178" s="698" t="s">
        <v>606</v>
      </c>
      <c r="C178" s="699">
        <v>7.6</v>
      </c>
      <c r="D178" s="544">
        <v>6.5</v>
      </c>
      <c r="E178" s="544">
        <v>5.8</v>
      </c>
      <c r="F178" s="544">
        <v>5.5</v>
      </c>
      <c r="G178" s="544">
        <v>6.5</v>
      </c>
      <c r="H178" s="65"/>
      <c r="I178" s="44"/>
    </row>
    <row r="179" spans="1:9" ht="15.95" customHeight="1">
      <c r="A179" s="65"/>
      <c r="B179" s="657" t="s">
        <v>607</v>
      </c>
      <c r="C179" s="703">
        <v>11.3</v>
      </c>
      <c r="D179" s="586">
        <v>9.8000000000000007</v>
      </c>
      <c r="E179" s="586">
        <v>9.1</v>
      </c>
      <c r="F179" s="586">
        <v>9.5</v>
      </c>
      <c r="G179" s="586">
        <v>9.4</v>
      </c>
      <c r="H179" s="65"/>
      <c r="I179" s="44"/>
    </row>
    <row r="180" spans="1:9" ht="15.95" customHeight="1">
      <c r="A180" s="65"/>
      <c r="B180" s="103" t="s">
        <v>1485</v>
      </c>
      <c r="C180" s="703">
        <v>3.1</v>
      </c>
      <c r="D180" s="586">
        <v>1.5</v>
      </c>
      <c r="E180" s="586" t="s">
        <v>202</v>
      </c>
      <c r="F180" s="586" t="s">
        <v>202</v>
      </c>
      <c r="G180" s="586" t="s">
        <v>202</v>
      </c>
      <c r="H180" s="65"/>
      <c r="I180" s="44"/>
    </row>
    <row r="181" spans="1:9" ht="22.5" customHeight="1">
      <c r="A181" s="65"/>
      <c r="B181" s="103" t="s">
        <v>1486</v>
      </c>
      <c r="C181" s="703">
        <v>4.9000000000000004</v>
      </c>
      <c r="D181" s="586">
        <v>4</v>
      </c>
      <c r="E181" s="586" t="s">
        <v>202</v>
      </c>
      <c r="F181" s="586" t="s">
        <v>202</v>
      </c>
      <c r="G181" s="586" t="s">
        <v>202</v>
      </c>
      <c r="H181" s="65"/>
      <c r="I181" s="44"/>
    </row>
    <row r="182" spans="1:9" ht="15">
      <c r="A182" s="65"/>
      <c r="B182" s="884" t="s">
        <v>1487</v>
      </c>
      <c r="C182" s="885"/>
      <c r="D182" s="885"/>
      <c r="E182" s="885"/>
      <c r="F182" s="885"/>
      <c r="G182" s="885"/>
      <c r="H182" s="65"/>
      <c r="I182" s="44"/>
    </row>
    <row r="183" spans="1:9" ht="12.75" customHeight="1">
      <c r="A183" s="44"/>
      <c r="B183" s="44"/>
      <c r="C183" s="44"/>
      <c r="D183" s="44"/>
      <c r="E183" s="44"/>
      <c r="F183" s="44"/>
      <c r="G183" s="44"/>
      <c r="H183" s="44"/>
      <c r="I183" s="44"/>
    </row>
    <row r="184" spans="1:9" ht="16.5" customHeight="1">
      <c r="A184" s="44"/>
      <c r="B184" s="69" t="s">
        <v>221</v>
      </c>
      <c r="C184" s="65"/>
      <c r="D184" s="65"/>
      <c r="E184" s="65"/>
      <c r="F184" s="65"/>
      <c r="G184" s="65"/>
      <c r="H184" s="44"/>
      <c r="I184" s="44"/>
    </row>
    <row r="185" spans="1:9" ht="17.25" customHeight="1" thickBot="1">
      <c r="A185" s="44"/>
      <c r="B185" s="94" t="s">
        <v>222</v>
      </c>
      <c r="C185" s="94" t="s">
        <v>223</v>
      </c>
      <c r="D185" s="94"/>
      <c r="E185" s="94"/>
      <c r="F185" s="94"/>
      <c r="G185" s="94"/>
      <c r="H185" s="44"/>
      <c r="I185" s="44"/>
    </row>
    <row r="186" spans="1:9" ht="32.25" customHeight="1">
      <c r="A186" s="44"/>
      <c r="B186" s="410" t="s">
        <v>20</v>
      </c>
      <c r="C186" s="851" t="s">
        <v>608</v>
      </c>
      <c r="D186" s="851"/>
      <c r="E186" s="851"/>
      <c r="F186" s="851"/>
      <c r="G186" s="851"/>
      <c r="H186" s="44"/>
      <c r="I186" s="44"/>
    </row>
    <row r="187" spans="1:9" ht="16.5" customHeight="1">
      <c r="A187" s="44"/>
      <c r="B187" s="410" t="s">
        <v>609</v>
      </c>
      <c r="C187" s="851" t="s">
        <v>610</v>
      </c>
      <c r="D187" s="851"/>
      <c r="E187" s="851"/>
      <c r="F187" s="851"/>
      <c r="G187" s="851"/>
      <c r="H187" s="44"/>
      <c r="I187" s="44"/>
    </row>
    <row r="188" spans="1:9" ht="16.5" customHeight="1">
      <c r="A188" s="44"/>
      <c r="B188" s="410" t="s">
        <v>595</v>
      </c>
      <c r="C188" s="851" t="s">
        <v>611</v>
      </c>
      <c r="D188" s="851"/>
      <c r="E188" s="851"/>
      <c r="F188" s="851"/>
      <c r="G188" s="851"/>
      <c r="H188" s="44"/>
      <c r="I188" s="44"/>
    </row>
    <row r="189" spans="1:9" ht="30" customHeight="1">
      <c r="A189" s="44"/>
      <c r="B189" s="410" t="s">
        <v>596</v>
      </c>
      <c r="C189" s="851" t="s">
        <v>612</v>
      </c>
      <c r="D189" s="851"/>
      <c r="E189" s="851"/>
      <c r="F189" s="851"/>
      <c r="G189" s="851"/>
      <c r="H189" s="44"/>
      <c r="I189" s="44"/>
    </row>
    <row r="190" spans="1:9" ht="42.75" customHeight="1">
      <c r="A190" s="44"/>
      <c r="B190" s="410" t="s">
        <v>613</v>
      </c>
      <c r="C190" s="851" t="s">
        <v>614</v>
      </c>
      <c r="D190" s="851"/>
      <c r="E190" s="851"/>
      <c r="F190" s="851"/>
      <c r="G190" s="851"/>
      <c r="H190" s="44"/>
      <c r="I190" s="44"/>
    </row>
    <row r="191" spans="1:9" ht="17.25" customHeight="1">
      <c r="A191" s="44"/>
      <c r="B191" s="410" t="s">
        <v>594</v>
      </c>
      <c r="C191" s="851" t="s">
        <v>615</v>
      </c>
      <c r="D191" s="851"/>
      <c r="E191" s="851"/>
      <c r="F191" s="851"/>
      <c r="G191" s="851"/>
      <c r="H191" s="44"/>
      <c r="I191" s="44"/>
    </row>
    <row r="192" spans="1:9" ht="56.25" customHeight="1">
      <c r="B192" s="410" t="s">
        <v>616</v>
      </c>
      <c r="C192" s="873" t="s">
        <v>617</v>
      </c>
      <c r="D192" s="873"/>
      <c r="E192" s="873"/>
      <c r="F192" s="873"/>
      <c r="G192" s="873"/>
    </row>
    <row r="193" spans="2:7" ht="12.6" customHeight="1">
      <c r="B193" s="44"/>
      <c r="C193" s="44"/>
      <c r="D193" s="44"/>
      <c r="E193" s="44"/>
      <c r="F193" s="44"/>
      <c r="G193" s="44"/>
    </row>
    <row r="194" spans="2:7" ht="12.75" customHeight="1">
      <c r="B194" s="44"/>
      <c r="C194" s="44"/>
      <c r="D194" s="44"/>
      <c r="E194" s="44"/>
      <c r="F194" s="44"/>
      <c r="G194" s="44"/>
    </row>
    <row r="195" spans="2:7" ht="12.75" customHeight="1">
      <c r="B195" s="44"/>
      <c r="C195" s="44"/>
      <c r="D195" s="44"/>
      <c r="E195" s="44"/>
      <c r="F195" s="44"/>
      <c r="G195" s="44"/>
    </row>
    <row r="196" spans="2:7" ht="12.75" customHeight="1">
      <c r="B196" s="44"/>
      <c r="C196" s="44"/>
      <c r="D196" s="44"/>
      <c r="E196" s="44"/>
      <c r="F196" s="44"/>
      <c r="G196" s="44"/>
    </row>
    <row r="197" spans="2:7" ht="12.75" customHeight="1"/>
    <row r="198" spans="2:7" ht="12.75" customHeight="1"/>
    <row r="199" spans="2:7" ht="12.75" customHeight="1"/>
    <row r="200" spans="2:7" ht="12.75" customHeight="1"/>
    <row r="201" spans="2:7" ht="12.75" customHeight="1"/>
    <row r="202" spans="2:7" ht="12.75" customHeight="1"/>
    <row r="203" spans="2:7" ht="12.75" customHeight="1"/>
    <row r="204" spans="2:7" ht="12.75" customHeight="1"/>
    <row r="205" spans="2:7" ht="12.75" customHeight="1"/>
    <row r="206" spans="2:7" ht="12.75" customHeight="1"/>
    <row r="207" spans="2:7" ht="12.75" customHeight="1"/>
    <row r="208" spans="2:7"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sheetData>
  <sheetProtection algorithmName="SHA-512" hashValue="qisolJfZuwgQ4gZtdyQhqOQcBeEuDYebxnr1pIwtC1Obq9jZ9PF6abhLQz8MFIk3kWoy6P23LQJrhf7DSpmomg==" saltValue="EXGLBoZHQizzH6sjqHWVhw==" spinCount="100000" sheet="1" objects="1" scenarios="1"/>
  <mergeCells count="66">
    <mergeCell ref="O127:R127"/>
    <mergeCell ref="B110:E110"/>
    <mergeCell ref="B167:G167"/>
    <mergeCell ref="B174:G174"/>
    <mergeCell ref="B182:G182"/>
    <mergeCell ref="B135:R135"/>
    <mergeCell ref="B141:G141"/>
    <mergeCell ref="B156:G156"/>
    <mergeCell ref="B165:G165"/>
    <mergeCell ref="B166:F166"/>
    <mergeCell ref="C192:G192"/>
    <mergeCell ref="C188:G188"/>
    <mergeCell ref="K69:L69"/>
    <mergeCell ref="B79:L79"/>
    <mergeCell ref="B80:L80"/>
    <mergeCell ref="C69:D69"/>
    <mergeCell ref="E69:F69"/>
    <mergeCell ref="G69:H69"/>
    <mergeCell ref="B93:D93"/>
    <mergeCell ref="B94:D94"/>
    <mergeCell ref="B95:D95"/>
    <mergeCell ref="B96:I96"/>
    <mergeCell ref="B97:I97"/>
    <mergeCell ref="B102:H102"/>
    <mergeCell ref="B112:H112"/>
    <mergeCell ref="B113:H113"/>
    <mergeCell ref="K11:N11"/>
    <mergeCell ref="O11:R11"/>
    <mergeCell ref="S11:U11"/>
    <mergeCell ref="B21:M21"/>
    <mergeCell ref="C23:F23"/>
    <mergeCell ref="G23:J23"/>
    <mergeCell ref="K23:N23"/>
    <mergeCell ref="O23:R23"/>
    <mergeCell ref="C189:G189"/>
    <mergeCell ref="C191:G191"/>
    <mergeCell ref="C187:G187"/>
    <mergeCell ref="C190:G190"/>
    <mergeCell ref="S23:U23"/>
    <mergeCell ref="K33:L33"/>
    <mergeCell ref="B61:C61"/>
    <mergeCell ref="B60:C60"/>
    <mergeCell ref="S127:V127"/>
    <mergeCell ref="C115:F115"/>
    <mergeCell ref="G115:J115"/>
    <mergeCell ref="B120:G120"/>
    <mergeCell ref="I126:K126"/>
    <mergeCell ref="C127:F127"/>
    <mergeCell ref="G127:J127"/>
    <mergeCell ref="K127:N127"/>
    <mergeCell ref="B5:I5"/>
    <mergeCell ref="C186:G186"/>
    <mergeCell ref="E33:F33"/>
    <mergeCell ref="G33:H33"/>
    <mergeCell ref="I33:J33"/>
    <mergeCell ref="B62:C62"/>
    <mergeCell ref="B63:C63"/>
    <mergeCell ref="B64:H64"/>
    <mergeCell ref="B65:H65"/>
    <mergeCell ref="B67:H67"/>
    <mergeCell ref="B98:I98"/>
    <mergeCell ref="I69:J69"/>
    <mergeCell ref="B30:M30"/>
    <mergeCell ref="C33:D33"/>
    <mergeCell ref="C11:F11"/>
    <mergeCell ref="G11:J11"/>
  </mergeCells>
  <hyperlinks>
    <hyperlink ref="B3" location="Employees!B220" display="* Defined at end of sheet " xr:uid="{DF09EFF0-8ABF-4005-BA9B-067DEC9B238D}"/>
  </hyperlinks>
  <pageMargins left="0.25" right="0.25" top="0.75" bottom="0.75" header="0.3" footer="0.3"/>
  <pageSetup paperSize="8" scale="57" fitToHeight="0" orientation="landscape" r:id="rId1"/>
  <rowBreaks count="2" manualBreakCount="2">
    <brk id="90" max="16383" man="1"/>
    <brk id="136" max="16383" man="1"/>
  </rowBreaks>
  <ignoredErrors>
    <ignoredError sqref="N14:N15 N17:N19"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6128-253C-4E28-9496-459E150293CA}">
  <sheetPr>
    <tabColor rgb="FFE2F6FD"/>
    <pageSetUpPr fitToPage="1"/>
  </sheetPr>
  <dimension ref="A1:S58"/>
  <sheetViews>
    <sheetView zoomScaleNormal="100" workbookViewId="0"/>
  </sheetViews>
  <sheetFormatPr defaultColWidth="0" defaultRowHeight="12.75" zeroHeight="1"/>
  <cols>
    <col min="1" max="1" width="5" style="62" customWidth="1"/>
    <col min="2" max="2" width="64.25" style="62" customWidth="1"/>
    <col min="3" max="7" width="12.125" style="62" customWidth="1"/>
    <col min="8" max="8" width="5" style="62" customWidth="1"/>
    <col min="9" max="9" width="12.125" style="62" hidden="1" customWidth="1"/>
    <col min="10" max="12" width="8.875" style="62" hidden="1" customWidth="1"/>
    <col min="13" max="13" width="10.25" style="62" hidden="1" customWidth="1"/>
    <col min="14" max="14" width="12.125" style="62" hidden="1" customWidth="1"/>
    <col min="15" max="19" width="0" style="62" hidden="1" customWidth="1"/>
    <col min="20" max="16384" width="8.875" style="62" hidden="1"/>
  </cols>
  <sheetData>
    <row r="1" spans="1:19" ht="72.95" customHeight="1">
      <c r="A1" s="59"/>
      <c r="B1" s="60" t="s">
        <v>7</v>
      </c>
      <c r="C1" s="59"/>
      <c r="D1" s="59"/>
      <c r="E1" s="59"/>
      <c r="F1" s="59"/>
      <c r="G1" s="59"/>
      <c r="H1" s="61"/>
      <c r="I1" s="61"/>
      <c r="J1" s="44"/>
      <c r="K1" s="44"/>
      <c r="L1" s="44"/>
      <c r="M1" s="44"/>
      <c r="N1" s="44"/>
      <c r="O1" s="44"/>
      <c r="P1" s="44"/>
      <c r="Q1" s="44"/>
      <c r="R1" s="44"/>
      <c r="S1" s="44"/>
    </row>
    <row r="2" spans="1:19" ht="30" customHeight="1">
      <c r="A2" s="165"/>
      <c r="B2" s="64" t="s">
        <v>48</v>
      </c>
      <c r="C2" s="65"/>
      <c r="D2" s="65"/>
      <c r="E2" s="65"/>
      <c r="F2" s="65"/>
      <c r="G2" s="65"/>
      <c r="H2" s="65"/>
      <c r="I2" s="65"/>
      <c r="J2" s="44"/>
      <c r="K2" s="44"/>
      <c r="L2" s="44"/>
      <c r="M2" s="44"/>
      <c r="N2" s="44"/>
      <c r="O2" s="44"/>
      <c r="P2" s="44"/>
      <c r="Q2" s="44"/>
      <c r="R2" s="44"/>
      <c r="S2" s="44"/>
    </row>
    <row r="3" spans="1:19" ht="17.45" customHeight="1">
      <c r="A3" s="284"/>
      <c r="B3" s="419" t="s">
        <v>144</v>
      </c>
      <c r="C3" s="284"/>
      <c r="D3" s="284"/>
      <c r="E3" s="284"/>
      <c r="F3" s="284"/>
      <c r="G3" s="284"/>
      <c r="H3" s="284"/>
      <c r="I3" s="44"/>
      <c r="J3" s="44"/>
      <c r="K3" s="44"/>
      <c r="L3" s="44"/>
      <c r="M3" s="44"/>
      <c r="N3" s="44"/>
      <c r="O3" s="44"/>
      <c r="P3" s="44"/>
      <c r="Q3" s="44"/>
      <c r="R3" s="44"/>
      <c r="S3" s="44"/>
    </row>
    <row r="4" spans="1:19" ht="11.45" customHeight="1">
      <c r="A4" s="284"/>
      <c r="B4" s="419" t="s">
        <v>145</v>
      </c>
      <c r="C4" s="284"/>
      <c r="D4" s="284"/>
      <c r="E4" s="284"/>
      <c r="F4" s="284"/>
      <c r="G4" s="284"/>
      <c r="H4" s="284"/>
      <c r="I4" s="44"/>
      <c r="J4" s="44"/>
      <c r="K4" s="44"/>
      <c r="L4" s="44"/>
      <c r="M4" s="44"/>
      <c r="N4" s="44"/>
      <c r="O4" s="44"/>
      <c r="P4" s="44"/>
      <c r="Q4" s="44"/>
      <c r="R4" s="44"/>
      <c r="S4" s="44"/>
    </row>
    <row r="5" spans="1:19" ht="15.95" customHeight="1">
      <c r="A5" s="65"/>
      <c r="B5" s="153" t="s">
        <v>464</v>
      </c>
      <c r="C5" s="146"/>
      <c r="D5" s="146"/>
      <c r="E5" s="146"/>
      <c r="F5" s="146"/>
      <c r="G5" s="146"/>
      <c r="H5" s="285"/>
      <c r="I5" s="65"/>
      <c r="J5" s="44"/>
      <c r="K5" s="44"/>
      <c r="L5" s="44"/>
      <c r="M5" s="44"/>
      <c r="N5" s="44"/>
      <c r="O5" s="44"/>
      <c r="P5" s="44"/>
      <c r="Q5" s="44"/>
      <c r="R5" s="44"/>
      <c r="S5" s="44"/>
    </row>
    <row r="6" spans="1:19" ht="15.95" customHeight="1">
      <c r="A6" s="65"/>
      <c r="B6" s="146"/>
      <c r="C6" s="146"/>
      <c r="D6" s="146"/>
      <c r="E6" s="146"/>
      <c r="F6" s="146"/>
      <c r="G6" s="146"/>
      <c r="H6" s="285"/>
      <c r="I6" s="65"/>
      <c r="J6" s="44"/>
      <c r="K6" s="44"/>
      <c r="L6" s="44"/>
      <c r="M6" s="44"/>
      <c r="N6" s="44"/>
      <c r="O6" s="44"/>
      <c r="P6" s="44"/>
      <c r="Q6" s="44"/>
      <c r="R6" s="44"/>
      <c r="S6" s="44"/>
    </row>
    <row r="7" spans="1:19" ht="15.95" customHeight="1">
      <c r="A7" s="65"/>
      <c r="B7" s="100" t="s">
        <v>618</v>
      </c>
      <c r="C7" s="271">
        <v>2025</v>
      </c>
      <c r="D7" s="95">
        <v>2024</v>
      </c>
      <c r="E7" s="95">
        <v>2023</v>
      </c>
      <c r="F7" s="95">
        <v>2022</v>
      </c>
      <c r="G7" s="286">
        <v>2021</v>
      </c>
      <c r="H7" s="287"/>
      <c r="I7" s="65"/>
      <c r="J7" s="44"/>
      <c r="K7" s="44"/>
      <c r="L7" s="99"/>
      <c r="M7" s="44"/>
      <c r="N7" s="44"/>
      <c r="O7" s="44"/>
      <c r="P7" s="44"/>
      <c r="Q7" s="44"/>
      <c r="R7" s="44"/>
      <c r="S7" s="287"/>
    </row>
    <row r="8" spans="1:19" ht="28.35" customHeight="1">
      <c r="A8" s="65"/>
      <c r="B8" s="288" t="s">
        <v>619</v>
      </c>
      <c r="C8" s="707">
        <v>479628</v>
      </c>
      <c r="D8" s="708">
        <v>332699</v>
      </c>
      <c r="E8" s="708">
        <v>328154</v>
      </c>
      <c r="F8" s="708">
        <v>365314</v>
      </c>
      <c r="G8" s="708">
        <v>99901</v>
      </c>
      <c r="H8" s="289"/>
      <c r="I8" s="65"/>
      <c r="J8" s="44"/>
      <c r="K8" s="44"/>
      <c r="L8" s="99"/>
      <c r="M8" s="44"/>
      <c r="N8" s="44"/>
      <c r="O8" s="44"/>
      <c r="P8" s="44"/>
      <c r="Q8" s="44"/>
      <c r="R8" s="44"/>
      <c r="S8" s="709"/>
    </row>
    <row r="9" spans="1:19" ht="15.75">
      <c r="A9" s="65"/>
      <c r="B9" s="290" t="s">
        <v>620</v>
      </c>
      <c r="C9" s="710">
        <v>7077</v>
      </c>
      <c r="D9" s="711">
        <v>5676</v>
      </c>
      <c r="E9" s="711">
        <v>5444</v>
      </c>
      <c r="F9" s="711">
        <v>4697</v>
      </c>
      <c r="G9" s="711">
        <v>4290</v>
      </c>
      <c r="H9" s="289"/>
      <c r="I9" s="65"/>
      <c r="J9" s="44"/>
      <c r="K9" s="44"/>
      <c r="L9" s="99"/>
      <c r="M9" s="44"/>
      <c r="N9" s="44"/>
      <c r="O9" s="44"/>
      <c r="P9" s="44"/>
      <c r="Q9" s="44"/>
      <c r="R9" s="44"/>
      <c r="S9" s="709"/>
    </row>
    <row r="10" spans="1:19" ht="33.75" customHeight="1">
      <c r="A10" s="65"/>
      <c r="B10" s="291" t="s">
        <v>621</v>
      </c>
      <c r="C10" s="712">
        <v>14</v>
      </c>
      <c r="D10" s="713">
        <v>10</v>
      </c>
      <c r="E10" s="713">
        <v>21</v>
      </c>
      <c r="F10" s="713">
        <v>36</v>
      </c>
      <c r="G10" s="713">
        <v>24</v>
      </c>
      <c r="H10" s="289"/>
      <c r="I10" s="65"/>
      <c r="J10" s="44"/>
      <c r="K10" s="44"/>
      <c r="L10" s="99"/>
      <c r="M10" s="44"/>
      <c r="N10" s="44"/>
      <c r="O10" s="44"/>
      <c r="P10" s="44"/>
      <c r="Q10" s="44"/>
      <c r="R10" s="44"/>
      <c r="S10" s="714"/>
    </row>
    <row r="11" spans="1:19" ht="16.5" thickBot="1">
      <c r="A11" s="65"/>
      <c r="B11" s="112" t="s">
        <v>622</v>
      </c>
      <c r="C11" s="715">
        <v>33840</v>
      </c>
      <c r="D11" s="716">
        <v>35162</v>
      </c>
      <c r="E11" s="716">
        <v>37475</v>
      </c>
      <c r="F11" s="716">
        <v>37836</v>
      </c>
      <c r="G11" s="716">
        <v>44490</v>
      </c>
      <c r="H11" s="289"/>
      <c r="I11" s="65"/>
      <c r="J11" s="44"/>
      <c r="K11" s="44"/>
      <c r="L11" s="99"/>
      <c r="M11" s="44"/>
      <c r="N11" s="44"/>
      <c r="O11" s="44"/>
      <c r="P11" s="44"/>
      <c r="Q11" s="44"/>
      <c r="R11" s="44"/>
      <c r="S11" s="99"/>
    </row>
    <row r="12" spans="1:19" ht="15.75">
      <c r="A12" s="65"/>
      <c r="B12" s="290" t="s">
        <v>623</v>
      </c>
      <c r="C12" s="712">
        <v>42</v>
      </c>
      <c r="D12" s="711">
        <v>70</v>
      </c>
      <c r="E12" s="711">
        <v>61</v>
      </c>
      <c r="F12" s="711">
        <v>42</v>
      </c>
      <c r="G12" s="711">
        <v>42</v>
      </c>
      <c r="H12" s="289"/>
      <c r="I12" s="65"/>
      <c r="J12" s="44"/>
      <c r="K12" s="44"/>
      <c r="L12" s="99"/>
      <c r="M12" s="44"/>
      <c r="N12" s="44"/>
      <c r="O12" s="44"/>
      <c r="P12" s="44"/>
      <c r="Q12" s="44"/>
      <c r="R12" s="44"/>
      <c r="S12" s="99"/>
    </row>
    <row r="13" spans="1:19" ht="15.75">
      <c r="A13" s="65"/>
      <c r="B13" s="292" t="s">
        <v>624</v>
      </c>
      <c r="C13" s="303">
        <v>271</v>
      </c>
      <c r="D13" s="293">
        <v>118</v>
      </c>
      <c r="E13" s="713">
        <v>169</v>
      </c>
      <c r="F13" s="713">
        <v>162</v>
      </c>
      <c r="G13" s="713">
        <v>187</v>
      </c>
      <c r="H13" s="289"/>
      <c r="I13" s="65"/>
      <c r="J13" s="44"/>
      <c r="K13" s="44"/>
      <c r="L13" s="99"/>
      <c r="M13" s="44"/>
      <c r="N13" s="44"/>
      <c r="O13" s="44"/>
      <c r="P13" s="44"/>
      <c r="Q13" s="44"/>
      <c r="R13" s="44"/>
      <c r="S13" s="97"/>
    </row>
    <row r="14" spans="1:19" ht="15">
      <c r="A14" s="65"/>
      <c r="B14" s="895" t="s">
        <v>625</v>
      </c>
      <c r="C14" s="895"/>
      <c r="D14" s="895"/>
      <c r="E14" s="895"/>
      <c r="F14" s="895"/>
      <c r="G14" s="895"/>
      <c r="H14" s="652"/>
      <c r="I14" s="65"/>
      <c r="J14" s="44"/>
      <c r="K14" s="44"/>
      <c r="L14" s="99"/>
      <c r="M14" s="44"/>
      <c r="N14" s="44"/>
      <c r="O14" s="44"/>
      <c r="P14" s="44"/>
      <c r="Q14" s="44"/>
      <c r="R14" s="44"/>
      <c r="S14" s="717"/>
    </row>
    <row r="15" spans="1:19" ht="15">
      <c r="A15" s="65"/>
      <c r="B15" s="294" t="s">
        <v>626</v>
      </c>
      <c r="C15" s="157"/>
      <c r="D15" s="157"/>
      <c r="E15" s="157"/>
      <c r="F15" s="157"/>
      <c r="G15" s="157"/>
      <c r="H15" s="652"/>
      <c r="I15" s="65"/>
      <c r="J15" s="44"/>
      <c r="K15" s="44"/>
      <c r="L15" s="99"/>
      <c r="M15" s="44"/>
      <c r="N15" s="44"/>
      <c r="O15" s="44"/>
      <c r="P15" s="44"/>
      <c r="Q15" s="44"/>
      <c r="R15" s="44"/>
      <c r="S15" s="717"/>
    </row>
    <row r="16" spans="1:19" ht="15">
      <c r="A16" s="65"/>
      <c r="B16" s="295" t="s">
        <v>627</v>
      </c>
      <c r="C16" s="157"/>
      <c r="D16" s="157"/>
      <c r="E16" s="157"/>
      <c r="F16" s="157"/>
      <c r="G16" s="157"/>
      <c r="H16" s="652"/>
      <c r="I16" s="65"/>
      <c r="J16" s="44"/>
      <c r="K16" s="44"/>
      <c r="L16" s="99"/>
      <c r="M16" s="44"/>
      <c r="N16" s="44"/>
      <c r="O16" s="44"/>
      <c r="P16" s="44"/>
      <c r="Q16" s="44"/>
      <c r="R16" s="44"/>
      <c r="S16" s="717"/>
    </row>
    <row r="17" spans="1:19" ht="15">
      <c r="A17" s="65"/>
      <c r="B17" s="295" t="s">
        <v>628</v>
      </c>
      <c r="C17" s="157"/>
      <c r="D17" s="157"/>
      <c r="E17" s="157"/>
      <c r="F17" s="157"/>
      <c r="G17" s="157"/>
      <c r="H17" s="652"/>
      <c r="I17" s="65"/>
      <c r="J17" s="44"/>
      <c r="K17" s="44"/>
      <c r="L17" s="99"/>
      <c r="M17" s="44"/>
      <c r="N17" s="44"/>
      <c r="O17" s="44"/>
      <c r="P17" s="44"/>
      <c r="Q17" s="44"/>
      <c r="R17" s="44"/>
      <c r="S17" s="717"/>
    </row>
    <row r="18" spans="1:19" ht="15">
      <c r="A18" s="65"/>
      <c r="B18" s="294" t="s">
        <v>629</v>
      </c>
      <c r="C18" s="157"/>
      <c r="D18" s="157"/>
      <c r="E18" s="157"/>
      <c r="F18" s="157"/>
      <c r="G18" s="157"/>
      <c r="H18" s="652"/>
      <c r="I18" s="65"/>
      <c r="J18" s="44"/>
      <c r="K18" s="44"/>
      <c r="L18" s="99"/>
      <c r="M18" s="44"/>
      <c r="N18" s="44"/>
      <c r="O18" s="44"/>
      <c r="P18" s="44"/>
      <c r="Q18" s="44"/>
      <c r="R18" s="44"/>
      <c r="S18" s="717"/>
    </row>
    <row r="19" spans="1:19" ht="15">
      <c r="A19" s="65"/>
      <c r="B19" s="294" t="s">
        <v>630</v>
      </c>
      <c r="C19" s="157"/>
      <c r="D19" s="157"/>
      <c r="E19" s="157"/>
      <c r="F19" s="157"/>
      <c r="G19" s="157"/>
      <c r="H19" s="652"/>
      <c r="I19" s="65"/>
      <c r="J19" s="44"/>
      <c r="K19" s="44"/>
      <c r="L19" s="99"/>
      <c r="M19" s="44"/>
      <c r="N19" s="44"/>
      <c r="O19" s="44"/>
      <c r="P19" s="44"/>
      <c r="Q19" s="44"/>
      <c r="R19" s="44"/>
      <c r="S19" s="717"/>
    </row>
    <row r="20" spans="1:19" ht="15.95" customHeight="1">
      <c r="A20" s="65"/>
      <c r="B20" s="65"/>
      <c r="C20" s="65"/>
      <c r="D20" s="65"/>
      <c r="E20" s="65"/>
      <c r="F20" s="65"/>
      <c r="G20" s="65"/>
      <c r="H20" s="65"/>
      <c r="I20" s="65"/>
      <c r="J20" s="44"/>
      <c r="K20" s="44"/>
      <c r="L20" s="44"/>
      <c r="M20" s="44"/>
      <c r="N20" s="44"/>
      <c r="O20" s="44"/>
      <c r="P20" s="44"/>
      <c r="Q20" s="44"/>
      <c r="R20" s="44"/>
      <c r="S20" s="44"/>
    </row>
    <row r="21" spans="1:19" ht="15.95" customHeight="1">
      <c r="A21" s="65"/>
      <c r="B21" s="100" t="s">
        <v>631</v>
      </c>
      <c r="C21" s="302">
        <v>2025</v>
      </c>
      <c r="D21" s="286">
        <v>2024</v>
      </c>
      <c r="E21" s="286">
        <v>2023</v>
      </c>
      <c r="F21" s="286">
        <v>2022</v>
      </c>
      <c r="G21" s="286">
        <v>2021</v>
      </c>
      <c r="H21" s="287"/>
      <c r="I21" s="65"/>
      <c r="J21" s="44"/>
      <c r="K21" s="44"/>
      <c r="L21" s="44"/>
      <c r="M21" s="44"/>
      <c r="N21" s="44"/>
      <c r="O21" s="44"/>
      <c r="P21" s="44"/>
      <c r="Q21" s="44"/>
      <c r="R21" s="44"/>
      <c r="S21" s="44"/>
    </row>
    <row r="22" spans="1:19" ht="15.75">
      <c r="A22" s="65"/>
      <c r="B22" s="169" t="s">
        <v>632</v>
      </c>
      <c r="C22" s="552">
        <v>13931</v>
      </c>
      <c r="D22" s="553">
        <v>14031</v>
      </c>
      <c r="E22" s="553">
        <v>9506</v>
      </c>
      <c r="F22" s="553" t="s">
        <v>202</v>
      </c>
      <c r="G22" s="553" t="s">
        <v>202</v>
      </c>
      <c r="H22" s="289"/>
      <c r="I22" s="65"/>
      <c r="J22" s="44"/>
      <c r="K22" s="44"/>
      <c r="L22" s="44"/>
      <c r="M22" s="44"/>
      <c r="N22" s="44"/>
      <c r="O22" s="44"/>
      <c r="P22" s="44"/>
      <c r="Q22" s="44"/>
      <c r="R22" s="44"/>
      <c r="S22" s="44"/>
    </row>
    <row r="23" spans="1:19" ht="25.5" customHeight="1">
      <c r="A23" s="65"/>
      <c r="B23" s="896" t="s">
        <v>633</v>
      </c>
      <c r="C23" s="897"/>
      <c r="D23" s="897"/>
      <c r="E23" s="897"/>
      <c r="F23" s="897"/>
      <c r="G23" s="897"/>
      <c r="H23" s="296"/>
      <c r="I23" s="65"/>
      <c r="J23" s="44"/>
      <c r="K23" s="44"/>
      <c r="L23" s="44"/>
      <c r="M23" s="44"/>
      <c r="N23" s="44"/>
      <c r="O23" s="44"/>
      <c r="P23" s="44"/>
      <c r="Q23" s="44"/>
      <c r="R23" s="44"/>
      <c r="S23" s="44"/>
    </row>
    <row r="24" spans="1:19" ht="15">
      <c r="A24" s="65"/>
      <c r="B24" s="65"/>
      <c r="C24" s="65"/>
      <c r="D24" s="65"/>
      <c r="E24" s="65"/>
      <c r="F24" s="65"/>
      <c r="G24" s="65"/>
      <c r="H24" s="65"/>
      <c r="I24" s="65"/>
      <c r="J24" s="44"/>
      <c r="K24" s="44"/>
      <c r="L24" s="44"/>
      <c r="M24" s="44"/>
      <c r="N24" s="44"/>
      <c r="O24" s="44"/>
      <c r="P24" s="44"/>
      <c r="Q24" s="44"/>
      <c r="R24" s="44"/>
      <c r="S24" s="44"/>
    </row>
    <row r="25" spans="1:19" ht="15">
      <c r="A25" s="65"/>
      <c r="B25" s="100" t="s">
        <v>634</v>
      </c>
      <c r="C25" s="302">
        <v>2025</v>
      </c>
      <c r="D25" s="286">
        <v>2024</v>
      </c>
      <c r="E25" s="286">
        <v>2023</v>
      </c>
      <c r="F25" s="286">
        <v>2022</v>
      </c>
      <c r="G25" s="286">
        <v>2021</v>
      </c>
      <c r="H25" s="65"/>
      <c r="I25" s="65"/>
      <c r="J25" s="44"/>
      <c r="K25" s="44"/>
      <c r="L25" s="44"/>
      <c r="M25" s="44"/>
      <c r="N25" s="44"/>
      <c r="O25" s="44"/>
      <c r="P25" s="44"/>
      <c r="Q25" s="44"/>
      <c r="R25" s="44"/>
      <c r="S25" s="44"/>
    </row>
    <row r="26" spans="1:19" ht="15.75">
      <c r="A26" s="65"/>
      <c r="B26" s="169" t="s">
        <v>635</v>
      </c>
      <c r="C26" s="400">
        <v>4780</v>
      </c>
      <c r="D26" s="401">
        <v>4021</v>
      </c>
      <c r="E26" s="401">
        <v>2926</v>
      </c>
      <c r="F26" s="401" t="s">
        <v>202</v>
      </c>
      <c r="G26" s="718" t="s">
        <v>202</v>
      </c>
      <c r="H26" s="289"/>
      <c r="I26" s="65"/>
      <c r="J26" s="44"/>
      <c r="K26" s="44"/>
      <c r="L26" s="44"/>
      <c r="M26" s="44"/>
      <c r="N26" s="44"/>
      <c r="O26" s="44"/>
      <c r="P26" s="44"/>
      <c r="Q26" s="44"/>
      <c r="R26" s="44"/>
      <c r="S26" s="44"/>
    </row>
    <row r="27" spans="1:19" ht="24.75" customHeight="1">
      <c r="A27" s="65"/>
      <c r="B27" s="897" t="s">
        <v>636</v>
      </c>
      <c r="C27" s="897"/>
      <c r="D27" s="897"/>
      <c r="E27" s="897"/>
      <c r="F27" s="897"/>
      <c r="G27" s="897"/>
      <c r="H27" s="44"/>
      <c r="I27" s="65"/>
      <c r="J27" s="44"/>
      <c r="K27" s="44"/>
      <c r="L27" s="44"/>
      <c r="M27" s="44"/>
      <c r="N27" s="44"/>
      <c r="O27" s="44"/>
      <c r="P27" s="44"/>
      <c r="Q27" s="44"/>
      <c r="R27" s="44"/>
      <c r="S27" s="44"/>
    </row>
    <row r="28" spans="1:19" ht="15.95" customHeight="1">
      <c r="A28" s="297"/>
      <c r="B28" s="855"/>
      <c r="C28" s="855"/>
      <c r="D28" s="855"/>
      <c r="E28" s="855"/>
      <c r="F28" s="855"/>
      <c r="G28" s="855"/>
      <c r="H28" s="44"/>
      <c r="I28" s="719"/>
      <c r="J28" s="44"/>
      <c r="K28" s="44"/>
      <c r="L28" s="44"/>
      <c r="M28" s="44"/>
      <c r="N28" s="44"/>
      <c r="O28" s="44"/>
      <c r="P28" s="44"/>
      <c r="Q28" s="44"/>
      <c r="R28" s="44"/>
      <c r="S28" s="44"/>
    </row>
    <row r="29" spans="1:19" ht="15.75" thickBot="1">
      <c r="A29" s="65"/>
      <c r="B29" s="100" t="s">
        <v>637</v>
      </c>
      <c r="C29" s="302">
        <v>2025</v>
      </c>
      <c r="D29" s="286">
        <v>2024</v>
      </c>
      <c r="E29" s="286">
        <v>2023</v>
      </c>
      <c r="F29" s="286">
        <v>2022</v>
      </c>
      <c r="G29" s="286">
        <v>2021</v>
      </c>
      <c r="H29" s="44"/>
      <c r="I29" s="65"/>
      <c r="J29" s="44"/>
      <c r="K29" s="44"/>
      <c r="L29" s="44"/>
      <c r="M29" s="44"/>
      <c r="N29" s="44"/>
      <c r="O29" s="44"/>
      <c r="P29" s="44"/>
      <c r="Q29" s="44"/>
      <c r="R29" s="44"/>
      <c r="S29" s="44"/>
    </row>
    <row r="30" spans="1:19" ht="15.75">
      <c r="A30" s="65"/>
      <c r="B30" s="169" t="s">
        <v>638</v>
      </c>
      <c r="C30" s="400" t="s">
        <v>639</v>
      </c>
      <c r="D30" s="401" t="s">
        <v>640</v>
      </c>
      <c r="E30" s="401" t="s">
        <v>641</v>
      </c>
      <c r="F30" s="401" t="s">
        <v>642</v>
      </c>
      <c r="G30" s="718" t="s">
        <v>641</v>
      </c>
      <c r="H30" s="44"/>
      <c r="I30" s="65"/>
      <c r="J30" s="44"/>
      <c r="K30" s="44"/>
      <c r="L30" s="44"/>
      <c r="M30" s="44"/>
      <c r="N30" s="44"/>
      <c r="O30" s="44"/>
      <c r="P30" s="44"/>
      <c r="Q30" s="44"/>
      <c r="R30" s="44"/>
      <c r="S30" s="44"/>
    </row>
    <row r="31" spans="1:19" ht="14.25" customHeight="1">
      <c r="A31" s="65"/>
      <c r="B31" s="896" t="s">
        <v>643</v>
      </c>
      <c r="C31" s="897"/>
      <c r="D31" s="897"/>
      <c r="E31" s="897"/>
      <c r="F31" s="897"/>
      <c r="G31" s="897"/>
      <c r="H31" s="287"/>
      <c r="I31" s="65"/>
      <c r="J31" s="44"/>
      <c r="K31" s="44"/>
      <c r="L31" s="44"/>
      <c r="M31" s="44"/>
      <c r="N31" s="44"/>
      <c r="O31" s="44"/>
      <c r="P31" s="44"/>
      <c r="Q31" s="44"/>
      <c r="R31" s="44"/>
      <c r="S31" s="44"/>
    </row>
    <row r="32" spans="1:19" ht="14.25" customHeight="1">
      <c r="A32" s="65"/>
      <c r="B32" s="896" t="s">
        <v>644</v>
      </c>
      <c r="C32" s="897"/>
      <c r="D32" s="897"/>
      <c r="E32" s="897"/>
      <c r="F32" s="897"/>
      <c r="G32" s="897"/>
      <c r="H32" s="287"/>
      <c r="I32" s="65"/>
      <c r="J32" s="44"/>
      <c r="K32" s="44"/>
      <c r="L32" s="44"/>
      <c r="M32" s="44"/>
      <c r="N32" s="44"/>
      <c r="O32" s="44"/>
      <c r="P32" s="44"/>
      <c r="Q32" s="44"/>
      <c r="R32" s="44"/>
      <c r="S32" s="44"/>
    </row>
    <row r="33" spans="1:9" ht="15">
      <c r="A33" s="65"/>
      <c r="B33" s="841" t="s">
        <v>645</v>
      </c>
      <c r="C33" s="841"/>
      <c r="D33" s="841"/>
      <c r="E33" s="841"/>
      <c r="F33" s="841"/>
      <c r="G33" s="841"/>
      <c r="H33" s="590"/>
      <c r="I33" s="65"/>
    </row>
    <row r="34" spans="1:9" ht="15">
      <c r="A34" s="65"/>
      <c r="B34" s="720"/>
      <c r="C34" s="654"/>
      <c r="D34" s="653"/>
      <c r="E34" s="653"/>
      <c r="F34" s="653"/>
      <c r="G34" s="590"/>
      <c r="H34" s="590"/>
      <c r="I34" s="65"/>
    </row>
    <row r="35" spans="1:9" ht="15" customHeight="1">
      <c r="A35" s="65"/>
      <c r="B35" s="69" t="s">
        <v>221</v>
      </c>
      <c r="C35" s="65"/>
      <c r="D35" s="65"/>
      <c r="E35" s="65"/>
      <c r="F35" s="65"/>
      <c r="G35" s="65"/>
      <c r="H35" s="159"/>
      <c r="I35" s="65"/>
    </row>
    <row r="36" spans="1:9" ht="15.75" thickBot="1">
      <c r="A36" s="65"/>
      <c r="B36" s="94" t="s">
        <v>222</v>
      </c>
      <c r="C36" s="393" t="s">
        <v>223</v>
      </c>
      <c r="D36" s="393"/>
      <c r="E36" s="393"/>
      <c r="F36" s="393"/>
      <c r="G36" s="393"/>
      <c r="H36" s="65"/>
      <c r="I36" s="65"/>
    </row>
    <row r="37" spans="1:9" ht="72" customHeight="1">
      <c r="A37" s="65"/>
      <c r="B37" s="410" t="s">
        <v>646</v>
      </c>
      <c r="C37" s="804" t="s">
        <v>647</v>
      </c>
      <c r="D37" s="804"/>
      <c r="E37" s="804"/>
      <c r="F37" s="804"/>
      <c r="G37" s="804"/>
      <c r="H37" s="97"/>
      <c r="I37" s="65"/>
    </row>
    <row r="38" spans="1:9" ht="32.25" customHeight="1">
      <c r="A38" s="65"/>
      <c r="B38" s="412" t="s">
        <v>648</v>
      </c>
      <c r="C38" s="852" t="s">
        <v>649</v>
      </c>
      <c r="D38" s="852"/>
      <c r="E38" s="852"/>
      <c r="F38" s="852"/>
      <c r="G38" s="852"/>
      <c r="H38" s="65"/>
      <c r="I38" s="65"/>
    </row>
    <row r="39" spans="1:9" ht="15">
      <c r="A39" s="65"/>
      <c r="B39" s="720"/>
      <c r="C39" s="654"/>
      <c r="D39" s="653"/>
      <c r="E39" s="653"/>
      <c r="F39" s="653"/>
      <c r="G39" s="590"/>
      <c r="H39" s="590"/>
      <c r="I39" s="65"/>
    </row>
    <row r="40" spans="1:9" ht="15" hidden="1">
      <c r="A40" s="65"/>
      <c r="B40" s="855"/>
      <c r="C40" s="855"/>
      <c r="D40" s="855"/>
      <c r="E40" s="855"/>
      <c r="F40" s="855"/>
      <c r="G40" s="855"/>
      <c r="H40" s="719"/>
      <c r="I40" s="65"/>
    </row>
    <row r="49" s="62" customFormat="1" hidden="1"/>
    <row r="50" s="62" customFormat="1" hidden="1"/>
    <row r="51" s="62" customFormat="1" hidden="1"/>
    <row r="52" s="62" customFormat="1" hidden="1"/>
    <row r="53" s="62" customFormat="1" hidden="1"/>
    <row r="54" s="62" customFormat="1" hidden="1"/>
    <row r="55" s="62" customFormat="1" hidden="1"/>
    <row r="56" s="62" customFormat="1" hidden="1"/>
    <row r="57" s="62" customFormat="1" hidden="1"/>
    <row r="58" s="62" customFormat="1" hidden="1"/>
  </sheetData>
  <sheetProtection algorithmName="SHA-512" hashValue="J4hQ7C9u3n6kAiGgi3NoUoMK+yfnOUu9L1QacrmQRSpClXnvnjGMAaG4/EHKnHTrq2j5t3aev0wMWZo+WaH55w==" saltValue="YgHuL7sQATJ9xr4wjRU5/g==" spinCount="100000" sheet="1" objects="1" scenarios="1"/>
  <mergeCells count="10">
    <mergeCell ref="B40:G40"/>
    <mergeCell ref="B14:G14"/>
    <mergeCell ref="B23:G23"/>
    <mergeCell ref="B27:G27"/>
    <mergeCell ref="B28:G28"/>
    <mergeCell ref="B31:G31"/>
    <mergeCell ref="B33:G33"/>
    <mergeCell ref="C38:G38"/>
    <mergeCell ref="C37:G37"/>
    <mergeCell ref="B32:G32"/>
  </mergeCells>
  <hyperlinks>
    <hyperlink ref="B3" location="'Responsible Customer Engagement'!B34" display="* Defined at end of sheet " xr:uid="{47099F06-BE3E-4BE7-8482-333B37AA5A75}"/>
    <hyperlink ref="B4" location="'Glossary of terms'!A1" display="and in Glossary of terms sheet " xr:uid="{39D64AD3-D733-45D3-A365-A62E52C120BB}"/>
  </hyperlinks>
  <pageMargins left="0.25" right="0.25" top="0.75" bottom="0.75" header="0.3" footer="0.3"/>
  <pageSetup paperSize="8" scale="9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83D90-0C31-4829-AFC2-80B198C64A5A}">
  <sheetPr>
    <tabColor rgb="FFE2F6FD"/>
    <pageSetUpPr fitToPage="1"/>
  </sheetPr>
  <dimension ref="A1:S29"/>
  <sheetViews>
    <sheetView workbookViewId="0"/>
  </sheetViews>
  <sheetFormatPr defaultColWidth="0" defaultRowHeight="12.75" zeroHeight="1"/>
  <cols>
    <col min="1" max="1" width="5" style="62" customWidth="1"/>
    <col min="2" max="2" width="50.5" style="62" customWidth="1"/>
    <col min="3" max="6" width="12.125" style="62" customWidth="1"/>
    <col min="7" max="7" width="5.375" style="62" customWidth="1"/>
    <col min="8" max="8" width="11.375" style="62" hidden="1" customWidth="1"/>
    <col min="9" max="9" width="12.125" style="62" hidden="1" customWidth="1"/>
    <col min="10" max="12" width="9" style="62" hidden="1" customWidth="1"/>
    <col min="13" max="13" width="59.5" style="62" hidden="1" customWidth="1"/>
    <col min="14" max="14" width="12.125" style="62" hidden="1" customWidth="1"/>
    <col min="15" max="19" width="0" style="62" hidden="1" customWidth="1"/>
    <col min="20" max="16384" width="8.875" style="62" hidden="1"/>
  </cols>
  <sheetData>
    <row r="1" spans="1:19" ht="72.95" customHeight="1">
      <c r="A1" s="59"/>
      <c r="B1" s="60" t="s">
        <v>7</v>
      </c>
      <c r="C1" s="59"/>
      <c r="D1" s="59"/>
      <c r="E1" s="59"/>
      <c r="F1" s="59"/>
      <c r="G1" s="59"/>
      <c r="H1" s="61"/>
      <c r="I1" s="44"/>
      <c r="J1" s="44"/>
      <c r="K1" s="44"/>
      <c r="L1" s="44"/>
      <c r="M1" s="44"/>
      <c r="N1" s="44"/>
      <c r="O1" s="44"/>
      <c r="P1" s="44"/>
      <c r="Q1" s="44"/>
      <c r="R1" s="44"/>
      <c r="S1" s="44"/>
    </row>
    <row r="2" spans="1:19" ht="30" customHeight="1">
      <c r="A2" s="165"/>
      <c r="B2" s="64" t="s">
        <v>22</v>
      </c>
      <c r="C2" s="65"/>
      <c r="D2" s="65"/>
      <c r="E2" s="65"/>
      <c r="F2" s="65"/>
      <c r="G2" s="65"/>
      <c r="H2" s="65"/>
      <c r="I2" s="65"/>
      <c r="J2" s="44"/>
      <c r="K2" s="44"/>
      <c r="L2" s="44"/>
      <c r="M2" s="44"/>
      <c r="N2" s="44"/>
      <c r="O2" s="44"/>
      <c r="P2" s="44"/>
      <c r="Q2" s="44"/>
      <c r="R2" s="44"/>
      <c r="S2" s="44"/>
    </row>
    <row r="3" spans="1:19" ht="19.5">
      <c r="A3" s="284"/>
      <c r="B3" s="153" t="s">
        <v>464</v>
      </c>
      <c r="C3" s="284"/>
      <c r="D3" s="284"/>
      <c r="E3" s="284"/>
      <c r="F3" s="284"/>
      <c r="G3" s="284"/>
      <c r="H3" s="284"/>
      <c r="I3" s="44"/>
      <c r="J3" s="44"/>
      <c r="K3" s="44"/>
      <c r="L3" s="44"/>
      <c r="M3" s="44"/>
      <c r="N3" s="44"/>
      <c r="O3" s="44"/>
      <c r="P3" s="44"/>
      <c r="Q3" s="44"/>
      <c r="R3" s="44"/>
      <c r="S3" s="44"/>
    </row>
    <row r="4" spans="1:19" ht="15.95" customHeight="1">
      <c r="A4" s="65"/>
      <c r="B4" s="146"/>
      <c r="C4" s="146"/>
      <c r="D4" s="146"/>
      <c r="E4" s="146"/>
      <c r="F4" s="146"/>
      <c r="G4" s="146"/>
      <c r="H4" s="285"/>
      <c r="I4" s="65"/>
      <c r="J4" s="44"/>
      <c r="K4" s="44"/>
      <c r="L4" s="44"/>
      <c r="M4" s="44"/>
      <c r="N4" s="44"/>
      <c r="O4" s="44"/>
      <c r="P4" s="44"/>
      <c r="Q4" s="44"/>
      <c r="R4" s="44"/>
      <c r="S4" s="44"/>
    </row>
    <row r="5" spans="1:19" ht="15.95" customHeight="1">
      <c r="A5" s="65"/>
      <c r="B5" s="166" t="s">
        <v>650</v>
      </c>
      <c r="C5" s="271">
        <v>2025</v>
      </c>
      <c r="D5" s="95">
        <v>2024</v>
      </c>
      <c r="E5" s="95">
        <v>2023</v>
      </c>
      <c r="F5" s="95">
        <v>2022</v>
      </c>
      <c r="G5" s="146"/>
      <c r="H5" s="287"/>
      <c r="I5" s="65"/>
      <c r="J5" s="44"/>
      <c r="K5" s="416"/>
      <c r="L5" s="99"/>
      <c r="M5" s="44"/>
      <c r="N5" s="44"/>
      <c r="O5" s="44"/>
      <c r="P5" s="44"/>
      <c r="Q5" s="44"/>
      <c r="R5" s="44"/>
      <c r="S5" s="287"/>
    </row>
    <row r="6" spans="1:19" ht="26.25" customHeight="1">
      <c r="A6" s="65"/>
      <c r="B6" s="304" t="s">
        <v>192</v>
      </c>
      <c r="C6" s="308"/>
      <c r="D6" s="305"/>
      <c r="E6" s="305"/>
      <c r="F6" s="305"/>
      <c r="G6" s="146"/>
      <c r="H6" s="287"/>
      <c r="I6" s="65"/>
      <c r="J6" s="44"/>
      <c r="K6" s="44"/>
      <c r="L6" s="99"/>
      <c r="M6" s="44"/>
      <c r="N6" s="44"/>
      <c r="O6" s="44"/>
      <c r="P6" s="44"/>
      <c r="Q6" s="44"/>
      <c r="R6" s="44"/>
      <c r="S6" s="287"/>
    </row>
    <row r="7" spans="1:19" ht="26.25" customHeight="1">
      <c r="A7" s="65"/>
      <c r="B7" s="290" t="s">
        <v>651</v>
      </c>
      <c r="C7" s="721">
        <v>2540059.2400000002</v>
      </c>
      <c r="D7" s="722">
        <v>2580387</v>
      </c>
      <c r="E7" s="722">
        <v>3040391</v>
      </c>
      <c r="F7" s="722">
        <v>3261145</v>
      </c>
      <c r="G7" s="146"/>
      <c r="H7" s="723"/>
      <c r="I7" s="65"/>
      <c r="J7" s="44"/>
      <c r="K7" s="44"/>
      <c r="L7" s="99"/>
      <c r="M7" s="44"/>
      <c r="N7" s="44"/>
      <c r="O7" s="44"/>
      <c r="P7" s="44"/>
      <c r="Q7" s="44"/>
      <c r="R7" s="44"/>
      <c r="S7" s="709"/>
    </row>
    <row r="8" spans="1:19" ht="26.25" customHeight="1">
      <c r="A8" s="65"/>
      <c r="B8" s="724" t="s">
        <v>652</v>
      </c>
      <c r="C8" s="725">
        <v>132735.9</v>
      </c>
      <c r="D8" s="726">
        <v>104500</v>
      </c>
      <c r="E8" s="726">
        <v>104500</v>
      </c>
      <c r="F8" s="726">
        <v>99000</v>
      </c>
      <c r="G8" s="146"/>
      <c r="H8" s="714"/>
      <c r="I8" s="65"/>
      <c r="J8" s="44"/>
      <c r="K8" s="44"/>
      <c r="L8" s="99"/>
      <c r="M8" s="44"/>
      <c r="N8" s="44"/>
      <c r="O8" s="44"/>
      <c r="P8" s="44"/>
      <c r="Q8" s="44"/>
      <c r="R8" s="44"/>
      <c r="S8" s="714"/>
    </row>
    <row r="9" spans="1:19" ht="26.25" customHeight="1">
      <c r="A9" s="65"/>
      <c r="B9" s="304" t="s">
        <v>653</v>
      </c>
      <c r="C9" s="309">
        <v>2025</v>
      </c>
      <c r="D9" s="306">
        <v>2024</v>
      </c>
      <c r="E9" s="306">
        <v>2023</v>
      </c>
      <c r="F9" s="306">
        <v>2022</v>
      </c>
      <c r="G9" s="146"/>
      <c r="H9" s="714"/>
      <c r="I9" s="65"/>
      <c r="J9" s="44"/>
      <c r="K9" s="44"/>
      <c r="L9" s="99"/>
      <c r="M9" s="44"/>
      <c r="N9" s="44"/>
      <c r="O9" s="44"/>
      <c r="P9" s="44"/>
      <c r="Q9" s="44"/>
      <c r="R9" s="44"/>
      <c r="S9" s="714"/>
    </row>
    <row r="10" spans="1:19" ht="26.25" customHeight="1">
      <c r="A10" s="65"/>
      <c r="B10" s="290" t="s">
        <v>654</v>
      </c>
      <c r="C10" s="310">
        <v>1664653</v>
      </c>
      <c r="D10" s="307">
        <v>729596</v>
      </c>
      <c r="E10" s="307">
        <v>2260248</v>
      </c>
      <c r="F10" s="307">
        <v>619601</v>
      </c>
      <c r="G10" s="146"/>
      <c r="H10" s="727"/>
      <c r="I10" s="65"/>
      <c r="J10" s="44"/>
      <c r="K10" s="44"/>
      <c r="L10" s="99"/>
      <c r="M10" s="44"/>
      <c r="N10" s="44"/>
      <c r="O10" s="44"/>
      <c r="P10" s="44"/>
      <c r="Q10" s="44"/>
      <c r="R10" s="44"/>
      <c r="S10" s="714"/>
    </row>
    <row r="11" spans="1:19" ht="26.25" customHeight="1">
      <c r="A11" s="65"/>
      <c r="B11" s="724" t="s">
        <v>655</v>
      </c>
      <c r="C11" s="725">
        <f>D11</f>
        <v>43700</v>
      </c>
      <c r="D11" s="726">
        <v>43700</v>
      </c>
      <c r="E11" s="726">
        <v>46460</v>
      </c>
      <c r="F11" s="726">
        <v>46460</v>
      </c>
      <c r="G11" s="146"/>
      <c r="H11" s="714"/>
      <c r="I11" s="65"/>
      <c r="J11" s="44"/>
      <c r="K11" s="44"/>
      <c r="L11" s="99"/>
      <c r="M11" s="416" t="s">
        <v>558</v>
      </c>
      <c r="N11" s="44"/>
      <c r="O11" s="44"/>
      <c r="P11" s="44"/>
      <c r="Q11" s="44"/>
      <c r="R11" s="44"/>
      <c r="S11" s="714"/>
    </row>
    <row r="12" spans="1:19" ht="15.95" customHeight="1">
      <c r="A12" s="297"/>
      <c r="B12" s="159" t="s">
        <v>656</v>
      </c>
      <c r="C12" s="159"/>
      <c r="D12" s="159"/>
      <c r="E12" s="159"/>
      <c r="F12" s="159"/>
      <c r="G12" s="146"/>
      <c r="H12" s="719"/>
      <c r="I12" s="297"/>
      <c r="J12" s="44"/>
      <c r="K12" s="44"/>
      <c r="L12" s="44"/>
      <c r="M12" s="44"/>
      <c r="N12" s="44"/>
      <c r="O12" s="44"/>
      <c r="P12" s="44"/>
      <c r="Q12" s="44"/>
      <c r="R12" s="44"/>
      <c r="S12" s="44"/>
    </row>
    <row r="13" spans="1:19" ht="15.95" customHeight="1">
      <c r="A13" s="297"/>
      <c r="B13" s="159"/>
      <c r="C13" s="159"/>
      <c r="D13" s="159"/>
      <c r="E13" s="159"/>
      <c r="F13" s="159"/>
      <c r="G13" s="146"/>
      <c r="H13" s="719"/>
      <c r="I13" s="297"/>
      <c r="J13" s="44"/>
      <c r="K13" s="44"/>
      <c r="L13" s="44"/>
      <c r="M13" s="44"/>
      <c r="N13" s="44"/>
      <c r="O13" s="44"/>
      <c r="P13" s="44"/>
      <c r="Q13" s="44"/>
      <c r="R13" s="44"/>
      <c r="S13" s="44"/>
    </row>
    <row r="14" spans="1:19" ht="16.350000000000001" hidden="1" customHeight="1">
      <c r="A14" s="65"/>
      <c r="B14" s="65"/>
      <c r="C14" s="65"/>
      <c r="D14" s="65"/>
      <c r="E14" s="65"/>
      <c r="F14" s="65"/>
      <c r="G14" s="146"/>
      <c r="H14" s="65"/>
      <c r="I14" s="65"/>
      <c r="J14" s="44"/>
      <c r="K14" s="44"/>
      <c r="L14" s="44"/>
      <c r="M14" s="44"/>
      <c r="N14" s="44"/>
      <c r="O14" s="44"/>
      <c r="P14" s="44"/>
      <c r="Q14" s="44"/>
      <c r="R14" s="44"/>
      <c r="S14" s="44"/>
    </row>
    <row r="15" spans="1:19" ht="15" hidden="1">
      <c r="A15" s="65"/>
      <c r="B15" s="65"/>
      <c r="C15" s="65"/>
      <c r="D15" s="65"/>
      <c r="E15" s="65"/>
      <c r="F15" s="65"/>
      <c r="G15" s="65"/>
      <c r="H15" s="65"/>
      <c r="I15" s="65"/>
      <c r="J15" s="44"/>
      <c r="K15" s="44"/>
      <c r="L15" s="44"/>
      <c r="M15" s="44"/>
      <c r="N15" s="44"/>
      <c r="O15" s="44"/>
      <c r="P15" s="44"/>
      <c r="Q15" s="44"/>
      <c r="R15" s="44"/>
      <c r="S15" s="44"/>
    </row>
    <row r="16" spans="1:19" ht="15" hidden="1">
      <c r="A16" s="65"/>
      <c r="B16" s="301"/>
      <c r="C16" s="97"/>
      <c r="D16" s="97"/>
      <c r="E16" s="287"/>
      <c r="F16" s="287"/>
      <c r="G16" s="287"/>
      <c r="H16" s="287"/>
      <c r="I16" s="65"/>
      <c r="J16" s="44"/>
      <c r="K16" s="44"/>
      <c r="L16" s="44"/>
      <c r="M16" s="44"/>
      <c r="N16" s="44"/>
      <c r="O16" s="44"/>
      <c r="P16" s="44"/>
      <c r="Q16" s="44"/>
      <c r="R16" s="44"/>
      <c r="S16" s="44"/>
    </row>
    <row r="17" spans="1:9" ht="15" hidden="1">
      <c r="A17" s="65"/>
      <c r="B17" s="720"/>
      <c r="C17" s="654"/>
      <c r="D17" s="653"/>
      <c r="E17" s="653"/>
      <c r="F17" s="653"/>
      <c r="G17" s="590"/>
      <c r="H17" s="590"/>
      <c r="I17" s="65"/>
    </row>
    <row r="18" spans="1:9" ht="15" hidden="1">
      <c r="A18" s="65"/>
      <c r="B18" s="720"/>
      <c r="C18" s="654"/>
      <c r="D18" s="653"/>
      <c r="E18" s="653"/>
      <c r="F18" s="653"/>
      <c r="G18" s="590"/>
      <c r="H18" s="590"/>
      <c r="I18" s="65"/>
    </row>
    <row r="19" spans="1:9" ht="15" hidden="1" customHeight="1">
      <c r="A19" s="65"/>
      <c r="B19" s="855"/>
      <c r="C19" s="855"/>
      <c r="D19" s="855"/>
      <c r="E19" s="855"/>
      <c r="F19" s="855"/>
      <c r="G19" s="855"/>
      <c r="H19" s="159"/>
      <c r="I19" s="65"/>
    </row>
    <row r="20" spans="1:9" ht="15" hidden="1">
      <c r="A20" s="65"/>
      <c r="B20" s="65"/>
      <c r="C20" s="65"/>
      <c r="D20" s="65"/>
      <c r="E20" s="65"/>
      <c r="F20" s="298"/>
      <c r="G20" s="298"/>
      <c r="H20" s="65"/>
      <c r="I20" s="65"/>
    </row>
    <row r="21" spans="1:9" ht="15" hidden="1">
      <c r="A21" s="65"/>
      <c r="B21" s="65"/>
      <c r="C21" s="65"/>
      <c r="D21" s="65"/>
      <c r="E21" s="65"/>
      <c r="F21" s="65"/>
      <c r="G21" s="65"/>
      <c r="H21" s="65"/>
      <c r="I21" s="65"/>
    </row>
    <row r="22" spans="1:9" ht="31.5" hidden="1" customHeight="1">
      <c r="A22" s="65"/>
      <c r="B22" s="299"/>
      <c r="C22" s="97"/>
      <c r="D22" s="97"/>
      <c r="E22" s="97"/>
      <c r="F22" s="97"/>
      <c r="G22" s="97"/>
      <c r="H22" s="97"/>
      <c r="I22" s="65"/>
    </row>
    <row r="23" spans="1:9" ht="15" hidden="1">
      <c r="A23" s="65"/>
      <c r="B23" s="720"/>
      <c r="C23" s="654"/>
      <c r="D23" s="653"/>
      <c r="E23" s="653"/>
      <c r="F23" s="653"/>
      <c r="G23" s="590"/>
      <c r="H23" s="590"/>
      <c r="I23" s="65"/>
    </row>
    <row r="24" spans="1:9" ht="15" hidden="1">
      <c r="A24" s="65"/>
      <c r="B24" s="720"/>
      <c r="C24" s="654"/>
      <c r="D24" s="653"/>
      <c r="E24" s="653"/>
      <c r="F24" s="653"/>
      <c r="G24" s="590"/>
      <c r="H24" s="590"/>
      <c r="I24" s="65"/>
    </row>
    <row r="25" spans="1:9" ht="15" hidden="1">
      <c r="A25" s="65"/>
      <c r="B25" s="65"/>
      <c r="C25" s="65"/>
      <c r="D25" s="65"/>
      <c r="E25" s="65"/>
      <c r="F25" s="65"/>
      <c r="G25" s="65"/>
      <c r="H25" s="11"/>
      <c r="I25" s="65"/>
    </row>
    <row r="26" spans="1:9" ht="15" hidden="1">
      <c r="A26" s="65"/>
      <c r="B26" s="65"/>
      <c r="C26" s="65"/>
      <c r="D26" s="65"/>
      <c r="E26" s="65"/>
      <c r="F26" s="65"/>
      <c r="G26" s="65"/>
      <c r="H26" s="300"/>
      <c r="I26" s="69"/>
    </row>
    <row r="27" spans="1:9" ht="15" hidden="1">
      <c r="A27" s="69"/>
      <c r="B27" s="301"/>
      <c r="C27" s="97"/>
      <c r="D27" s="97"/>
      <c r="E27" s="287"/>
      <c r="F27" s="287"/>
      <c r="G27" s="287"/>
      <c r="H27" s="287"/>
      <c r="I27" s="65"/>
    </row>
    <row r="28" spans="1:9" ht="15" hidden="1">
      <c r="A28" s="65"/>
      <c r="B28" s="720"/>
      <c r="C28" s="654"/>
      <c r="D28" s="653"/>
      <c r="E28" s="653"/>
      <c r="F28" s="653"/>
      <c r="G28" s="590"/>
      <c r="H28" s="590"/>
      <c r="I28" s="65"/>
    </row>
    <row r="29" spans="1:9" ht="15" hidden="1">
      <c r="A29" s="65"/>
      <c r="B29" s="855"/>
      <c r="C29" s="855"/>
      <c r="D29" s="855"/>
      <c r="E29" s="855"/>
      <c r="F29" s="855"/>
      <c r="G29" s="855"/>
      <c r="H29" s="719"/>
      <c r="I29" s="65"/>
    </row>
  </sheetData>
  <sheetProtection algorithmName="SHA-512" hashValue="YRZCOrBC6qoX+RJlmedBNlotAVRELObFZCMzGKjofJhCdU39b4QF81M9Dgj6S1gYGQVgXASZZP0e44vhEDarBg==" saltValue="2+YDNvSapL7bb+1KWT+0/Q==" spinCount="100000" sheet="1" objects="1" scenarios="1"/>
  <mergeCells count="2">
    <mergeCell ref="B29:G29"/>
    <mergeCell ref="B19:G19"/>
  </mergeCells>
  <pageMargins left="0.25" right="0.25" top="0.75" bottom="0.75" header="0.3" footer="0.3"/>
  <pageSetup paperSize="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494F-0641-47F7-B7D4-CFEE1636D35C}">
  <sheetPr>
    <tabColor rgb="FFFAD971"/>
    <pageSetUpPr fitToPage="1"/>
  </sheetPr>
  <dimension ref="A1:I55"/>
  <sheetViews>
    <sheetView workbookViewId="0"/>
  </sheetViews>
  <sheetFormatPr defaultColWidth="0" defaultRowHeight="12.75" zeroHeight="1"/>
  <cols>
    <col min="1" max="1" width="2.5" style="62" customWidth="1"/>
    <col min="2" max="2" width="23.875" style="62" customWidth="1"/>
    <col min="3" max="3" width="62.25" style="62" customWidth="1"/>
    <col min="4" max="4" width="9.25" style="62" customWidth="1"/>
    <col min="5" max="5" width="44.875" style="62" customWidth="1"/>
    <col min="6" max="6" width="4.75" style="62" customWidth="1"/>
    <col min="7" max="9" width="0" style="62" hidden="1" customWidth="1"/>
    <col min="10" max="16384" width="9.25" style="62" hidden="1"/>
  </cols>
  <sheetData>
    <row r="1" spans="1:7" ht="73.5" customHeight="1">
      <c r="A1" s="59"/>
      <c r="B1" s="60" t="s">
        <v>7</v>
      </c>
      <c r="C1" s="59"/>
      <c r="D1" s="59"/>
      <c r="E1" s="59"/>
      <c r="F1" s="59"/>
      <c r="G1" s="311"/>
    </row>
    <row r="2" spans="1:7" ht="30" customHeight="1">
      <c r="A2" s="44"/>
      <c r="B2" s="907" t="s">
        <v>657</v>
      </c>
      <c r="C2" s="907"/>
      <c r="D2" s="907"/>
      <c r="E2" s="728"/>
      <c r="F2" s="729"/>
      <c r="G2" s="44"/>
    </row>
    <row r="3" spans="1:7" ht="115.9" customHeight="1">
      <c r="A3" s="44"/>
      <c r="B3" s="910" t="s">
        <v>658</v>
      </c>
      <c r="C3" s="910"/>
      <c r="D3" s="910"/>
      <c r="E3" s="910"/>
      <c r="F3" s="730"/>
      <c r="G3" s="44"/>
    </row>
    <row r="4" spans="1:7" ht="37.35" customHeight="1">
      <c r="A4" s="44"/>
      <c r="B4" s="313" t="s">
        <v>659</v>
      </c>
      <c r="C4" s="312" t="s">
        <v>660</v>
      </c>
      <c r="D4" s="314" t="s">
        <v>661</v>
      </c>
      <c r="E4" s="313" t="s">
        <v>662</v>
      </c>
      <c r="F4" s="417"/>
      <c r="G4" s="44"/>
    </row>
    <row r="5" spans="1:7" ht="14.1" customHeight="1">
      <c r="A5" s="44"/>
      <c r="B5" s="911" t="s">
        <v>663</v>
      </c>
      <c r="C5" s="731" t="s">
        <v>44</v>
      </c>
      <c r="D5" s="732">
        <v>18</v>
      </c>
      <c r="E5" s="316" t="s">
        <v>664</v>
      </c>
      <c r="F5" s="417"/>
      <c r="G5" s="44"/>
    </row>
    <row r="6" spans="1:7" ht="14.1" customHeight="1">
      <c r="A6" s="44"/>
      <c r="B6" s="899"/>
      <c r="C6" s="733" t="s">
        <v>665</v>
      </c>
      <c r="D6" s="734">
        <v>19</v>
      </c>
      <c r="E6" s="316" t="s">
        <v>666</v>
      </c>
      <c r="F6" s="417"/>
      <c r="G6" s="44"/>
    </row>
    <row r="7" spans="1:7" ht="14.1" customHeight="1">
      <c r="A7" s="44"/>
      <c r="B7" s="899"/>
      <c r="C7" s="901" t="s">
        <v>667</v>
      </c>
      <c r="D7" s="905">
        <v>38</v>
      </c>
      <c r="E7" s="316" t="s">
        <v>668</v>
      </c>
      <c r="F7" s="417"/>
      <c r="G7" s="44"/>
    </row>
    <row r="8" spans="1:7" ht="14.1" customHeight="1">
      <c r="A8" s="44"/>
      <c r="B8" s="899"/>
      <c r="C8" s="901"/>
      <c r="D8" s="905"/>
      <c r="E8" s="316" t="s">
        <v>136</v>
      </c>
      <c r="F8" s="417"/>
      <c r="G8" s="44"/>
    </row>
    <row r="9" spans="1:7" ht="14.1" customHeight="1">
      <c r="A9" s="44"/>
      <c r="B9" s="900"/>
      <c r="C9" s="902"/>
      <c r="D9" s="904"/>
      <c r="E9" s="319" t="s">
        <v>81</v>
      </c>
      <c r="F9" s="417"/>
      <c r="G9" s="44"/>
    </row>
    <row r="10" spans="1:7" ht="13.5" customHeight="1">
      <c r="A10" s="44"/>
      <c r="B10" s="898" t="s">
        <v>669</v>
      </c>
      <c r="C10" s="408" t="s">
        <v>44</v>
      </c>
      <c r="D10" s="735">
        <v>18</v>
      </c>
      <c r="E10" s="320" t="s">
        <v>670</v>
      </c>
      <c r="F10" s="417"/>
      <c r="G10" s="44"/>
    </row>
    <row r="11" spans="1:7" ht="14.1" customHeight="1">
      <c r="A11" s="44"/>
      <c r="B11" s="899"/>
      <c r="C11" s="733" t="s">
        <v>671</v>
      </c>
      <c r="D11" s="734">
        <v>43</v>
      </c>
      <c r="E11" s="316" t="s">
        <v>100</v>
      </c>
      <c r="F11" s="417"/>
      <c r="G11" s="44"/>
    </row>
    <row r="12" spans="1:7" ht="14.1" customHeight="1">
      <c r="A12" s="44"/>
      <c r="B12" s="899"/>
      <c r="C12" s="733" t="s">
        <v>672</v>
      </c>
      <c r="D12" s="734">
        <v>44</v>
      </c>
      <c r="E12" s="316" t="s">
        <v>673</v>
      </c>
      <c r="F12" s="417"/>
      <c r="G12" s="44"/>
    </row>
    <row r="13" spans="1:7" ht="14.1" customHeight="1">
      <c r="A13" s="44"/>
      <c r="B13" s="899"/>
      <c r="C13" s="733" t="s">
        <v>674</v>
      </c>
      <c r="D13" s="734">
        <v>45</v>
      </c>
      <c r="E13" s="316" t="s">
        <v>47</v>
      </c>
      <c r="F13" s="417"/>
      <c r="G13" s="44"/>
    </row>
    <row r="14" spans="1:7" ht="13.5" customHeight="1">
      <c r="A14" s="44"/>
      <c r="B14" s="899"/>
      <c r="C14" s="733" t="s">
        <v>675</v>
      </c>
      <c r="D14" s="734">
        <v>48</v>
      </c>
      <c r="E14" s="321" t="s">
        <v>676</v>
      </c>
      <c r="F14" s="417"/>
      <c r="G14" s="44"/>
    </row>
    <row r="15" spans="1:7" ht="14.1" customHeight="1">
      <c r="A15" s="44"/>
      <c r="B15" s="899"/>
      <c r="C15" s="733" t="s">
        <v>677</v>
      </c>
      <c r="D15" s="734">
        <v>50</v>
      </c>
      <c r="E15" s="322" t="s">
        <v>678</v>
      </c>
      <c r="F15" s="417"/>
      <c r="G15" s="44"/>
    </row>
    <row r="16" spans="1:7" ht="14.1" customHeight="1">
      <c r="A16" s="44"/>
      <c r="B16" s="899"/>
      <c r="C16" s="901" t="s">
        <v>679</v>
      </c>
      <c r="D16" s="905">
        <v>51</v>
      </c>
      <c r="E16" s="322" t="s">
        <v>680</v>
      </c>
      <c r="F16" s="417"/>
      <c r="G16" s="44"/>
    </row>
    <row r="17" spans="2:9" ht="14.1" customHeight="1">
      <c r="B17" s="899"/>
      <c r="C17" s="901"/>
      <c r="D17" s="905"/>
      <c r="E17" s="322" t="s">
        <v>681</v>
      </c>
      <c r="F17" s="417"/>
      <c r="G17" s="44"/>
      <c r="H17" s="44"/>
      <c r="I17" s="44"/>
    </row>
    <row r="18" spans="2:9" ht="14.1" customHeight="1">
      <c r="B18" s="900"/>
      <c r="C18" s="902"/>
      <c r="D18" s="904"/>
      <c r="E18" s="322" t="s">
        <v>682</v>
      </c>
      <c r="F18" s="417"/>
      <c r="G18" s="44"/>
      <c r="H18" s="540"/>
      <c r="I18" s="736"/>
    </row>
    <row r="19" spans="2:9" ht="14.1" customHeight="1">
      <c r="B19" s="898" t="s">
        <v>683</v>
      </c>
      <c r="C19" s="906" t="s">
        <v>684</v>
      </c>
      <c r="D19" s="903">
        <v>41</v>
      </c>
      <c r="E19" s="320" t="s">
        <v>91</v>
      </c>
      <c r="F19" s="417"/>
      <c r="G19" s="44"/>
      <c r="H19" s="540"/>
      <c r="I19" s="736"/>
    </row>
    <row r="20" spans="2:9" s="324" customFormat="1" ht="33" customHeight="1">
      <c r="B20" s="900"/>
      <c r="C20" s="902"/>
      <c r="D20" s="904"/>
      <c r="E20" s="323" t="s">
        <v>685</v>
      </c>
      <c r="F20" s="737"/>
      <c r="G20" s="738"/>
      <c r="H20" s="739"/>
      <c r="I20" s="740"/>
    </row>
    <row r="21" spans="2:9" ht="17.100000000000001" customHeight="1">
      <c r="B21" s="898" t="s">
        <v>686</v>
      </c>
      <c r="C21" s="408" t="s">
        <v>687</v>
      </c>
      <c r="D21" s="735" t="s">
        <v>688</v>
      </c>
      <c r="E21" s="320" t="s">
        <v>689</v>
      </c>
      <c r="F21" s="417"/>
      <c r="G21" s="44"/>
      <c r="H21" s="44"/>
      <c r="I21" s="44"/>
    </row>
    <row r="22" spans="2:9" ht="14.1" customHeight="1">
      <c r="B22" s="899"/>
      <c r="C22" s="733" t="s">
        <v>690</v>
      </c>
      <c r="D22" s="734">
        <v>36</v>
      </c>
      <c r="E22" s="908" t="s">
        <v>72</v>
      </c>
      <c r="F22" s="417"/>
      <c r="G22" s="44"/>
      <c r="H22" s="44"/>
      <c r="I22" s="44"/>
    </row>
    <row r="23" spans="2:9" ht="14.1" customHeight="1">
      <c r="B23" s="899"/>
      <c r="C23" s="733" t="s">
        <v>691</v>
      </c>
      <c r="D23" s="734">
        <v>37</v>
      </c>
      <c r="E23" s="908"/>
      <c r="F23" s="417"/>
      <c r="G23" s="44"/>
      <c r="H23" s="44"/>
      <c r="I23" s="44"/>
    </row>
    <row r="24" spans="2:9" ht="14.1" customHeight="1">
      <c r="B24" s="900"/>
      <c r="C24" s="741" t="s">
        <v>667</v>
      </c>
      <c r="D24" s="742">
        <v>38</v>
      </c>
      <c r="E24" s="909"/>
      <c r="F24" s="417"/>
      <c r="G24" s="44"/>
      <c r="H24" s="44"/>
      <c r="I24" s="44"/>
    </row>
    <row r="25" spans="2:9" ht="14.1" customHeight="1">
      <c r="B25" s="898" t="s">
        <v>692</v>
      </c>
      <c r="C25" s="408" t="s">
        <v>693</v>
      </c>
      <c r="D25" s="735" t="s">
        <v>694</v>
      </c>
      <c r="E25" s="316" t="s">
        <v>695</v>
      </c>
      <c r="F25" s="325"/>
      <c r="G25" s="44"/>
      <c r="H25" s="44"/>
      <c r="I25" s="44"/>
    </row>
    <row r="26" spans="2:9" ht="14.1" customHeight="1">
      <c r="B26" s="899"/>
      <c r="C26" s="733" t="s">
        <v>696</v>
      </c>
      <c r="D26" s="734">
        <v>29</v>
      </c>
      <c r="E26" s="316" t="s">
        <v>697</v>
      </c>
      <c r="F26" s="417"/>
      <c r="G26" s="44"/>
      <c r="H26" s="44"/>
      <c r="I26" s="44"/>
    </row>
    <row r="27" spans="2:9" ht="14.1" customHeight="1">
      <c r="B27" s="899"/>
      <c r="C27" s="901" t="s">
        <v>371</v>
      </c>
      <c r="D27" s="905">
        <v>39</v>
      </c>
      <c r="E27" s="316" t="s">
        <v>698</v>
      </c>
      <c r="F27" s="417"/>
      <c r="G27" s="44"/>
      <c r="H27" s="44"/>
      <c r="I27" s="44"/>
    </row>
    <row r="28" spans="2:9" ht="15.6" customHeight="1">
      <c r="B28" s="899"/>
      <c r="C28" s="901"/>
      <c r="D28" s="905"/>
      <c r="E28" s="316" t="s">
        <v>699</v>
      </c>
      <c r="F28" s="417"/>
      <c r="G28" s="44"/>
      <c r="H28" s="44"/>
      <c r="I28" s="44"/>
    </row>
    <row r="29" spans="2:9" ht="17.100000000000001" customHeight="1">
      <c r="B29" s="900"/>
      <c r="C29" s="902"/>
      <c r="D29" s="904"/>
      <c r="E29" s="326" t="s">
        <v>700</v>
      </c>
      <c r="F29" s="417"/>
      <c r="G29" s="44"/>
      <c r="H29" s="44"/>
      <c r="I29" s="44"/>
    </row>
    <row r="30" spans="2:9" ht="14.1" customHeight="1">
      <c r="B30" s="315" t="s">
        <v>701</v>
      </c>
      <c r="C30" s="906" t="s">
        <v>371</v>
      </c>
      <c r="D30" s="903">
        <v>39</v>
      </c>
      <c r="E30" s="316" t="s">
        <v>698</v>
      </c>
      <c r="F30" s="417"/>
      <c r="G30" s="44"/>
      <c r="H30" s="44"/>
      <c r="I30" s="44"/>
    </row>
    <row r="31" spans="2:9" s="324" customFormat="1" ht="15.6" customHeight="1">
      <c r="B31" s="318"/>
      <c r="C31" s="902"/>
      <c r="D31" s="904"/>
      <c r="E31" s="319" t="s">
        <v>697</v>
      </c>
      <c r="F31" s="737"/>
      <c r="G31" s="738"/>
      <c r="H31" s="738"/>
      <c r="I31" s="738"/>
    </row>
    <row r="32" spans="2:9" s="324" customFormat="1" ht="16.350000000000001" customHeight="1">
      <c r="B32" s="899" t="s">
        <v>702</v>
      </c>
      <c r="C32" s="733" t="s">
        <v>703</v>
      </c>
      <c r="D32" s="734">
        <v>31</v>
      </c>
      <c r="E32" s="316" t="s">
        <v>704</v>
      </c>
      <c r="F32" s="737"/>
      <c r="G32" s="738"/>
      <c r="H32" s="738"/>
      <c r="I32" s="738"/>
    </row>
    <row r="33" spans="2:6" ht="14.1" customHeight="1">
      <c r="B33" s="899"/>
      <c r="C33" s="733" t="s">
        <v>705</v>
      </c>
      <c r="D33" s="734">
        <v>46</v>
      </c>
      <c r="E33" s="327" t="s">
        <v>706</v>
      </c>
      <c r="F33" s="417"/>
    </row>
    <row r="34" spans="2:6" ht="14.1" customHeight="1">
      <c r="B34" s="899"/>
      <c r="C34" s="901" t="s">
        <v>707</v>
      </c>
      <c r="D34" s="905">
        <v>47</v>
      </c>
      <c r="E34" s="328" t="s">
        <v>105</v>
      </c>
      <c r="F34" s="417"/>
    </row>
    <row r="35" spans="2:6" ht="14.1" customHeight="1">
      <c r="B35" s="899"/>
      <c r="C35" s="901"/>
      <c r="D35" s="905"/>
      <c r="E35" s="317" t="s">
        <v>708</v>
      </c>
      <c r="F35" s="417"/>
    </row>
    <row r="36" spans="2:6" ht="14.1" customHeight="1">
      <c r="B36" s="899"/>
      <c r="C36" s="901"/>
      <c r="D36" s="905"/>
      <c r="E36" s="316" t="s">
        <v>107</v>
      </c>
      <c r="F36" s="417"/>
    </row>
    <row r="37" spans="2:6" ht="14.1" customHeight="1">
      <c r="B37" s="899"/>
      <c r="C37" s="901"/>
      <c r="D37" s="905"/>
      <c r="E37" s="329" t="s">
        <v>106</v>
      </c>
      <c r="F37" s="417"/>
    </row>
    <row r="38" spans="2:6" ht="14.1" customHeight="1">
      <c r="B38" s="899"/>
      <c r="C38" s="901"/>
      <c r="D38" s="905"/>
      <c r="E38" s="330" t="s">
        <v>709</v>
      </c>
      <c r="F38" s="417"/>
    </row>
    <row r="39" spans="2:6" ht="12.6" customHeight="1">
      <c r="B39" s="900"/>
      <c r="C39" s="902"/>
      <c r="D39" s="904"/>
      <c r="E39" s="326" t="s">
        <v>710</v>
      </c>
      <c r="F39" s="44"/>
    </row>
    <row r="40" spans="2:6">
      <c r="B40" s="44"/>
      <c r="C40" s="44"/>
      <c r="D40" s="44"/>
      <c r="E40" s="44"/>
      <c r="F40" s="44"/>
    </row>
    <row r="49" s="62" customFormat="1"/>
    <row r="50" s="62" customFormat="1" hidden="1"/>
    <row r="51" s="62" customFormat="1" hidden="1"/>
    <row r="52" s="62" customFormat="1" hidden="1"/>
    <row r="53" s="62" customFormat="1" hidden="1"/>
    <row r="54" s="62" customFormat="1" hidden="1"/>
    <row r="55" s="62" customFormat="1" hidden="1"/>
  </sheetData>
  <sheetProtection algorithmName="SHA-512" hashValue="0zEgMVoWLjdB1Q3OOnCZB1aVG1Y/TOCg1my7ArEB/lDNkwtRTKHLN+s8gqe+GQHKkO326LI0/ZYwlFw9jodsUQ==" saltValue="2lS4VTgBaAbD0ucRK9SPdQ==" spinCount="100000" sheet="1" objects="1" scenarios="1"/>
  <mergeCells count="21">
    <mergeCell ref="B2:D2"/>
    <mergeCell ref="E22:E24"/>
    <mergeCell ref="B3:E3"/>
    <mergeCell ref="B5:B9"/>
    <mergeCell ref="C7:C9"/>
    <mergeCell ref="D7:D9"/>
    <mergeCell ref="C16:C18"/>
    <mergeCell ref="D16:D18"/>
    <mergeCell ref="B10:B18"/>
    <mergeCell ref="B19:B20"/>
    <mergeCell ref="C19:C20"/>
    <mergeCell ref="B25:B29"/>
    <mergeCell ref="B32:B39"/>
    <mergeCell ref="C27:C29"/>
    <mergeCell ref="D19:D20"/>
    <mergeCell ref="B21:B24"/>
    <mergeCell ref="D27:D29"/>
    <mergeCell ref="C30:C31"/>
    <mergeCell ref="D30:D31"/>
    <mergeCell ref="C34:C39"/>
    <mergeCell ref="D34:D39"/>
  </mergeCells>
  <hyperlinks>
    <hyperlink ref="E5" r:id="rId1" xr:uid="{E1BFF3C2-F72D-4C12-87FF-E210853E37F3}"/>
    <hyperlink ref="E6" r:id="rId2" xr:uid="{794C2333-9A95-4858-B24A-D345ECE0CFFF}"/>
    <hyperlink ref="E7" r:id="rId3" xr:uid="{9D9F4D41-4C7E-460F-B06E-9ED60DD92CBE}"/>
    <hyperlink ref="E8" r:id="rId4" xr:uid="{B3AE3788-D810-4967-A68E-2297DA5F7DD4}"/>
    <hyperlink ref="E9" r:id="rId5" xr:uid="{2B6D26EF-F6CF-42CF-AFF1-EC41A2E0D2FD}"/>
    <hyperlink ref="E11" r:id="rId6" xr:uid="{241ED742-E0D4-47EC-B064-4789B89F3EAD}"/>
    <hyperlink ref="E12" r:id="rId7" xr:uid="{265A22A1-0DE1-4811-8506-919E7C1B5D22}"/>
    <hyperlink ref="E13" r:id="rId8" xr:uid="{0D3240E0-A5DE-49D1-B4EF-B1C190C3DB9F}"/>
    <hyperlink ref="E22:E24" r:id="rId9" display="ANZ Privacy Centre" xr:uid="{9FA815F4-E6D6-40B9-8DC1-A80B9BD57FF9}"/>
    <hyperlink ref="E10" r:id="rId10" xr:uid="{4AAA300F-F771-451C-9BCE-18010F1E06F2}"/>
    <hyperlink ref="E19" r:id="rId11" xr:uid="{1FDB1BE8-7B56-4053-A3DE-81F44738F205}"/>
    <hyperlink ref="E21" r:id="rId12" xr:uid="{B5A43DBA-AAC3-4176-9437-3A7F3D7A3E78}"/>
    <hyperlink ref="E26" r:id="rId13" xr:uid="{6A670A4B-AA68-4A0C-B32D-C0E3979AEEA9}"/>
    <hyperlink ref="E27" r:id="rId14" xr:uid="{2FB7C213-514A-439E-8710-3195FCC30F78}"/>
    <hyperlink ref="E29" r:id="rId15" xr:uid="{7ED32A92-1739-470D-A344-A3D19363EA3C}"/>
    <hyperlink ref="E30" r:id="rId16" xr:uid="{9A739991-7EE3-4EE7-B2BC-01E3E17E1F97}"/>
    <hyperlink ref="E32" r:id="rId17" xr:uid="{93C8085C-E924-47B8-A593-134FC1BD7557}"/>
    <hyperlink ref="E33" r:id="rId18" xr:uid="{2415E7F4-1891-48FD-BC8A-194E506C8547}"/>
    <hyperlink ref="E34" r:id="rId19" xr:uid="{3B9AD98B-25A0-4A7B-B4FB-08E85AB2EF82}"/>
    <hyperlink ref="E35" r:id="rId20" xr:uid="{60E76187-0B7D-4CF5-8B7D-4151CEB3BA56}"/>
    <hyperlink ref="E36" r:id="rId21" xr:uid="{07ADECDD-7B79-403B-B953-6B1F0A29336D}"/>
    <hyperlink ref="E39" r:id="rId22" xr:uid="{472D6529-BAF5-4CD7-8511-E86C1E4B0C6E}"/>
    <hyperlink ref="E20" r:id="rId23" xr:uid="{D48511E4-BCEB-4AA9-B66D-E240799C08EA}"/>
    <hyperlink ref="E37" r:id="rId24" xr:uid="{E3DDA69A-7654-4172-897C-13D73C5BDE71}"/>
    <hyperlink ref="E38" r:id="rId25" xr:uid="{F39E2B75-3FCC-4541-B458-7BA747246E0C}"/>
    <hyperlink ref="E14" r:id="rId26" xr:uid="{1C6E44F8-4E40-47CD-A0AE-772953505059}"/>
    <hyperlink ref="E15" r:id="rId27" xr:uid="{EA6B7781-4DF7-4075-A598-A5B67EACB068}"/>
    <hyperlink ref="E16" r:id="rId28" xr:uid="{34D15F5B-CE5A-483A-971E-A9E2DFA4EE53}"/>
    <hyperlink ref="E17" r:id="rId29" xr:uid="{23EAB0DA-1604-4EFD-93B0-9FDEDB7D7DE2}"/>
    <hyperlink ref="E18" r:id="rId30" xr:uid="{1CD54ED1-EF2F-4549-AE69-E041D172DFB3}"/>
    <hyperlink ref="E28" r:id="rId31" xr:uid="{680626A1-C130-4202-BEFD-BA1C338C17E4}"/>
    <hyperlink ref="E31" r:id="rId32" xr:uid="{7BF9CF86-0FA3-413E-AFD6-AD292945EDE2}"/>
    <hyperlink ref="E25" r:id="rId33" xr:uid="{7D28C997-E626-4A23-834A-987036DAF7C9}"/>
  </hyperlinks>
  <pageMargins left="0.7" right="0.7" top="0.75" bottom="0.75" header="0.3" footer="0.3"/>
  <pageSetup paperSize="8" scale="95" orientation="landscape" r:id="rId34"/>
  <drawing r:id="rId3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FA70-3B78-4733-A819-48E244DF8EC1}">
  <sheetPr>
    <tabColor rgb="FF3798FF"/>
    <pageSetUpPr fitToPage="1"/>
  </sheetPr>
  <dimension ref="A1:G228"/>
  <sheetViews>
    <sheetView zoomScaleNormal="100" zoomScaleSheetLayoutView="100" workbookViewId="0"/>
  </sheetViews>
  <sheetFormatPr defaultColWidth="0" defaultRowHeight="12.75" zeroHeight="1"/>
  <cols>
    <col min="1" max="1" width="3.375" style="324" customWidth="1"/>
    <col min="2" max="2" width="25.75" style="359" customWidth="1"/>
    <col min="3" max="3" width="60.875" style="359" customWidth="1"/>
    <col min="4" max="4" width="3" style="359" customWidth="1"/>
    <col min="5" max="5" width="86" style="346" customWidth="1"/>
    <col min="6" max="6" width="17.25" style="346" customWidth="1"/>
    <col min="7" max="7" width="24" style="346" customWidth="1"/>
    <col min="8" max="16384" width="9.25" style="324" hidden="1"/>
  </cols>
  <sheetData>
    <row r="1" spans="1:7" ht="76.5" customHeight="1">
      <c r="A1" s="59"/>
      <c r="B1" s="60" t="s">
        <v>7</v>
      </c>
      <c r="C1" s="59"/>
      <c r="D1" s="59"/>
      <c r="E1" s="59"/>
      <c r="F1" s="59"/>
      <c r="G1" s="59"/>
    </row>
    <row r="2" spans="1:7" s="62" customFormat="1" ht="25.5" customHeight="1">
      <c r="A2" s="65"/>
      <c r="B2" s="951" t="s">
        <v>711</v>
      </c>
      <c r="C2" s="951"/>
      <c r="D2" s="951"/>
      <c r="E2" s="75"/>
      <c r="F2" s="331"/>
      <c r="G2" s="331"/>
    </row>
    <row r="3" spans="1:7" s="62" customFormat="1" ht="15.95" customHeight="1">
      <c r="A3" s="44"/>
      <c r="B3" s="954" t="s">
        <v>712</v>
      </c>
      <c r="C3" s="954"/>
      <c r="D3" s="954"/>
      <c r="E3" s="954"/>
      <c r="F3" s="331"/>
      <c r="G3" s="331"/>
    </row>
    <row r="4" spans="1:7" s="62" customFormat="1" ht="15.95" customHeight="1">
      <c r="A4" s="44"/>
      <c r="B4" s="332"/>
      <c r="C4" s="332"/>
      <c r="D4" s="332"/>
      <c r="E4" s="332"/>
      <c r="F4" s="331"/>
      <c r="G4" s="331"/>
    </row>
    <row r="5" spans="1:7" s="333" customFormat="1" ht="15">
      <c r="A5" s="744"/>
      <c r="B5" s="334" t="s">
        <v>713</v>
      </c>
      <c r="C5" s="334" t="s">
        <v>714</v>
      </c>
      <c r="D5" s="335"/>
      <c r="E5" s="334" t="s">
        <v>715</v>
      </c>
      <c r="F5" s="955" t="s">
        <v>716</v>
      </c>
      <c r="G5" s="955"/>
    </row>
    <row r="6" spans="1:7" ht="30" customHeight="1">
      <c r="A6" s="738"/>
      <c r="B6" s="956" t="s">
        <v>717</v>
      </c>
      <c r="C6" s="956"/>
      <c r="D6" s="956"/>
      <c r="E6" s="956"/>
      <c r="F6" s="337" t="s">
        <v>718</v>
      </c>
      <c r="G6" s="336" t="s">
        <v>719</v>
      </c>
    </row>
    <row r="7" spans="1:7" ht="30" customHeight="1">
      <c r="A7" s="738"/>
      <c r="B7" s="913" t="s">
        <v>720</v>
      </c>
      <c r="C7" s="913"/>
      <c r="D7" s="913"/>
      <c r="E7" s="913"/>
      <c r="F7" s="913"/>
      <c r="G7" s="913"/>
    </row>
    <row r="8" spans="1:7" ht="55.35" customHeight="1">
      <c r="A8" s="738"/>
      <c r="B8" s="745" t="s">
        <v>721</v>
      </c>
      <c r="C8" s="745" t="s">
        <v>722</v>
      </c>
      <c r="D8" s="745"/>
      <c r="E8" s="338" t="s">
        <v>723</v>
      </c>
      <c r="F8" s="946"/>
      <c r="G8" s="946"/>
    </row>
    <row r="9" spans="1:7" ht="57" hidden="1">
      <c r="A9" s="738"/>
      <c r="B9" s="745" t="s">
        <v>724</v>
      </c>
      <c r="C9" s="746" t="s">
        <v>725</v>
      </c>
      <c r="D9" s="746"/>
      <c r="E9" s="339" t="s">
        <v>726</v>
      </c>
      <c r="F9" s="947"/>
      <c r="G9" s="947"/>
    </row>
    <row r="10" spans="1:7" ht="16.5" customHeight="1">
      <c r="A10" s="738"/>
      <c r="B10" s="745" t="s">
        <v>727</v>
      </c>
      <c r="C10" s="746" t="s">
        <v>728</v>
      </c>
      <c r="D10" s="746"/>
      <c r="E10" s="338" t="s">
        <v>729</v>
      </c>
      <c r="F10" s="947"/>
      <c r="G10" s="947"/>
    </row>
    <row r="11" spans="1:7" ht="80.25" customHeight="1">
      <c r="A11" s="738"/>
      <c r="B11" s="745" t="s">
        <v>730</v>
      </c>
      <c r="C11" s="745" t="s">
        <v>731</v>
      </c>
      <c r="D11" s="745"/>
      <c r="E11" s="340" t="s">
        <v>732</v>
      </c>
      <c r="F11" s="948"/>
      <c r="G11" s="948"/>
    </row>
    <row r="12" spans="1:7" ht="30" customHeight="1">
      <c r="A12" s="738"/>
      <c r="B12" s="913" t="s">
        <v>733</v>
      </c>
      <c r="C12" s="913"/>
      <c r="D12" s="913"/>
      <c r="E12" s="913"/>
      <c r="F12" s="913"/>
      <c r="G12" s="913"/>
    </row>
    <row r="13" spans="1:7" ht="45" customHeight="1">
      <c r="A13" s="738"/>
      <c r="B13" s="747" t="s">
        <v>734</v>
      </c>
      <c r="C13" s="748" t="s">
        <v>735</v>
      </c>
      <c r="D13" s="748"/>
      <c r="E13" s="341" t="s">
        <v>736</v>
      </c>
      <c r="F13" s="922"/>
      <c r="G13" s="922"/>
    </row>
    <row r="14" spans="1:7" ht="71.25" customHeight="1">
      <c r="A14" s="738"/>
      <c r="B14" s="747" t="s">
        <v>737</v>
      </c>
      <c r="C14" s="749" t="s">
        <v>738</v>
      </c>
      <c r="D14" s="748"/>
      <c r="E14" s="926" t="s">
        <v>739</v>
      </c>
      <c r="F14" s="930"/>
      <c r="G14" s="930"/>
    </row>
    <row r="15" spans="1:7" ht="34.5" customHeight="1">
      <c r="A15" s="738"/>
      <c r="B15" s="949" t="s">
        <v>740</v>
      </c>
      <c r="C15" s="748" t="s">
        <v>741</v>
      </c>
      <c r="D15" s="748"/>
      <c r="E15" s="927"/>
      <c r="F15" s="930"/>
      <c r="G15" s="930"/>
    </row>
    <row r="16" spans="1:7" ht="34.5" customHeight="1">
      <c r="A16" s="738"/>
      <c r="B16" s="949"/>
      <c r="C16" s="748" t="s">
        <v>742</v>
      </c>
      <c r="D16" s="748"/>
      <c r="E16" s="927"/>
      <c r="F16" s="930"/>
      <c r="G16" s="930"/>
    </row>
    <row r="17" spans="2:7" ht="44.1" customHeight="1">
      <c r="B17" s="949"/>
      <c r="C17" s="748" t="s">
        <v>743</v>
      </c>
      <c r="D17" s="748"/>
      <c r="E17" s="928"/>
      <c r="F17" s="923"/>
      <c r="G17" s="923"/>
    </row>
    <row r="18" spans="2:7" ht="30" customHeight="1">
      <c r="B18" s="913" t="s">
        <v>744</v>
      </c>
      <c r="C18" s="913"/>
      <c r="D18" s="913"/>
      <c r="E18" s="913"/>
      <c r="F18" s="913"/>
      <c r="G18" s="913"/>
    </row>
    <row r="19" spans="2:7" ht="72.75" customHeight="1">
      <c r="B19" s="747" t="s">
        <v>745</v>
      </c>
      <c r="C19" s="748" t="s">
        <v>746</v>
      </c>
      <c r="D19" s="748"/>
      <c r="E19" s="341" t="s">
        <v>747</v>
      </c>
      <c r="F19" s="922"/>
      <c r="G19" s="922"/>
    </row>
    <row r="20" spans="2:7" ht="139.5" customHeight="1">
      <c r="B20" s="747" t="s">
        <v>748</v>
      </c>
      <c r="C20" s="748" t="s">
        <v>749</v>
      </c>
      <c r="D20" s="748"/>
      <c r="E20" s="342" t="s">
        <v>750</v>
      </c>
      <c r="F20" s="930"/>
      <c r="G20" s="930"/>
    </row>
    <row r="21" spans="2:7" ht="14.25" hidden="1">
      <c r="B21" s="747" t="s">
        <v>751</v>
      </c>
      <c r="C21" s="748" t="s">
        <v>752</v>
      </c>
      <c r="D21" s="748"/>
      <c r="E21" s="750">
        <v>45971</v>
      </c>
      <c r="F21" s="930"/>
      <c r="G21" s="930"/>
    </row>
    <row r="22" spans="2:7" ht="36.950000000000003" customHeight="1">
      <c r="B22" s="747" t="s">
        <v>753</v>
      </c>
      <c r="C22" s="748" t="s">
        <v>754</v>
      </c>
      <c r="D22" s="748"/>
      <c r="E22" s="341" t="s">
        <v>755</v>
      </c>
      <c r="F22" s="923"/>
      <c r="G22" s="923"/>
    </row>
    <row r="23" spans="2:7" ht="30" customHeight="1">
      <c r="B23" s="913" t="s">
        <v>756</v>
      </c>
      <c r="C23" s="913"/>
      <c r="D23" s="913"/>
      <c r="E23" s="913"/>
      <c r="F23" s="913"/>
      <c r="G23" s="913"/>
    </row>
    <row r="24" spans="2:7" ht="42" customHeight="1">
      <c r="B24" s="924" t="s">
        <v>757</v>
      </c>
      <c r="C24" s="748" t="s">
        <v>758</v>
      </c>
      <c r="D24" s="748"/>
      <c r="E24" s="931" t="s">
        <v>759</v>
      </c>
      <c r="F24" s="922"/>
      <c r="G24" s="922"/>
    </row>
    <row r="25" spans="2:7" ht="51.75" customHeight="1">
      <c r="B25" s="925"/>
      <c r="C25" s="748" t="s">
        <v>760</v>
      </c>
      <c r="D25" s="748"/>
      <c r="E25" s="945"/>
      <c r="F25" s="923"/>
      <c r="G25" s="923"/>
    </row>
    <row r="26" spans="2:7" ht="30" customHeight="1">
      <c r="B26" s="913" t="s">
        <v>761</v>
      </c>
      <c r="C26" s="913"/>
      <c r="D26" s="913"/>
      <c r="E26" s="913"/>
      <c r="F26" s="913"/>
      <c r="G26" s="913"/>
    </row>
    <row r="27" spans="2:7" ht="48" customHeight="1">
      <c r="B27" s="747" t="s">
        <v>762</v>
      </c>
      <c r="C27" s="748" t="s">
        <v>763</v>
      </c>
      <c r="D27" s="748"/>
      <c r="E27" s="936" t="s">
        <v>764</v>
      </c>
      <c r="F27" s="922"/>
      <c r="G27" s="922"/>
    </row>
    <row r="28" spans="2:7" ht="35.1" customHeight="1">
      <c r="B28" s="924" t="s">
        <v>765</v>
      </c>
      <c r="C28" s="748" t="s">
        <v>766</v>
      </c>
      <c r="D28" s="748"/>
      <c r="E28" s="937"/>
      <c r="F28" s="930"/>
      <c r="G28" s="930"/>
    </row>
    <row r="29" spans="2:7" ht="51" customHeight="1">
      <c r="B29" s="925"/>
      <c r="C29" s="748" t="s">
        <v>767</v>
      </c>
      <c r="D29" s="748"/>
      <c r="E29" s="937"/>
      <c r="F29" s="930"/>
      <c r="G29" s="930"/>
    </row>
    <row r="30" spans="2:7" ht="33" customHeight="1">
      <c r="B30" s="925"/>
      <c r="C30" s="748" t="s">
        <v>768</v>
      </c>
      <c r="D30" s="748"/>
      <c r="E30" s="938"/>
      <c r="F30" s="923"/>
      <c r="G30" s="923"/>
    </row>
    <row r="31" spans="2:7" ht="30" customHeight="1">
      <c r="B31" s="943" t="s">
        <v>769</v>
      </c>
      <c r="C31" s="943"/>
      <c r="D31" s="943"/>
      <c r="E31" s="943"/>
      <c r="F31" s="943"/>
      <c r="G31" s="943"/>
    </row>
    <row r="32" spans="2:7" ht="30" customHeight="1">
      <c r="B32" s="944" t="s">
        <v>770</v>
      </c>
      <c r="C32" s="944"/>
      <c r="D32" s="944"/>
      <c r="E32" s="944"/>
      <c r="F32" s="944"/>
      <c r="G32" s="944"/>
    </row>
    <row r="33" spans="2:7" ht="47.25" customHeight="1">
      <c r="B33" s="747" t="s">
        <v>771</v>
      </c>
      <c r="C33" s="748" t="s">
        <v>772</v>
      </c>
      <c r="D33" s="748"/>
      <c r="E33" s="341" t="s">
        <v>773</v>
      </c>
      <c r="F33" s="343"/>
      <c r="G33" s="343"/>
    </row>
    <row r="34" spans="2:7" ht="50.25" customHeight="1">
      <c r="B34" s="924" t="s">
        <v>774</v>
      </c>
      <c r="C34" s="748" t="s">
        <v>775</v>
      </c>
      <c r="D34" s="748"/>
      <c r="E34" s="341" t="s">
        <v>776</v>
      </c>
      <c r="F34" s="343"/>
      <c r="G34" s="343"/>
    </row>
    <row r="35" spans="2:7" ht="57" hidden="1">
      <c r="B35" s="925"/>
      <c r="C35" s="748" t="s">
        <v>777</v>
      </c>
      <c r="D35" s="748"/>
      <c r="E35" s="341" t="s">
        <v>778</v>
      </c>
      <c r="F35" s="343"/>
      <c r="G35" s="343"/>
    </row>
    <row r="36" spans="2:7" ht="77.25" customHeight="1">
      <c r="B36" s="925"/>
      <c r="C36" s="748" t="s">
        <v>779</v>
      </c>
      <c r="D36" s="748"/>
      <c r="E36" s="341" t="s">
        <v>780</v>
      </c>
      <c r="F36" s="343"/>
      <c r="G36" s="343"/>
    </row>
    <row r="37" spans="2:7" ht="51.6" customHeight="1">
      <c r="B37" s="747" t="s">
        <v>781</v>
      </c>
      <c r="C37" s="748" t="s">
        <v>782</v>
      </c>
      <c r="D37" s="748"/>
      <c r="E37" s="344" t="s">
        <v>783</v>
      </c>
      <c r="F37" s="343"/>
      <c r="G37" s="343"/>
    </row>
    <row r="38" spans="2:7" ht="63.75" customHeight="1">
      <c r="B38" s="747" t="s">
        <v>784</v>
      </c>
      <c r="C38" s="748" t="s">
        <v>785</v>
      </c>
      <c r="D38" s="748"/>
      <c r="E38" s="344" t="s">
        <v>786</v>
      </c>
      <c r="F38" s="343"/>
      <c r="G38" s="343"/>
    </row>
    <row r="39" spans="2:7" ht="30" customHeight="1">
      <c r="B39" s="913" t="s">
        <v>787</v>
      </c>
      <c r="C39" s="913"/>
      <c r="D39" s="913"/>
      <c r="E39" s="913"/>
      <c r="F39" s="913"/>
      <c r="G39" s="913"/>
    </row>
    <row r="40" spans="2:7" ht="33" customHeight="1">
      <c r="B40" s="747" t="s">
        <v>788</v>
      </c>
      <c r="C40" s="748" t="s">
        <v>789</v>
      </c>
      <c r="D40" s="748"/>
      <c r="E40" s="940" t="s">
        <v>790</v>
      </c>
      <c r="F40" s="926"/>
      <c r="G40" s="926"/>
    </row>
    <row r="41" spans="2:7" ht="18" customHeight="1">
      <c r="B41" s="924" t="s">
        <v>791</v>
      </c>
      <c r="C41" s="748" t="s">
        <v>792</v>
      </c>
      <c r="D41" s="748"/>
      <c r="E41" s="941"/>
      <c r="F41" s="927"/>
      <c r="G41" s="927"/>
    </row>
    <row r="42" spans="2:7" ht="41.45" customHeight="1">
      <c r="B42" s="925"/>
      <c r="C42" s="748" t="s">
        <v>793</v>
      </c>
      <c r="D42" s="748"/>
      <c r="E42" s="941"/>
      <c r="F42" s="927"/>
      <c r="G42" s="927"/>
    </row>
    <row r="43" spans="2:7" ht="59.1" customHeight="1">
      <c r="B43" s="925"/>
      <c r="C43" s="748" t="s">
        <v>794</v>
      </c>
      <c r="D43" s="748"/>
      <c r="E43" s="941"/>
      <c r="F43" s="927"/>
      <c r="G43" s="927"/>
    </row>
    <row r="44" spans="2:7" ht="32.450000000000003" customHeight="1">
      <c r="B44" s="925"/>
      <c r="C44" s="748" t="s">
        <v>795</v>
      </c>
      <c r="D44" s="748"/>
      <c r="E44" s="941"/>
      <c r="F44" s="927"/>
      <c r="G44" s="927"/>
    </row>
    <row r="45" spans="2:7" ht="18" customHeight="1">
      <c r="B45" s="925"/>
      <c r="C45" s="748" t="s">
        <v>796</v>
      </c>
      <c r="D45" s="748"/>
      <c r="E45" s="942"/>
      <c r="F45" s="928"/>
      <c r="G45" s="928"/>
    </row>
    <row r="46" spans="2:7" ht="33" customHeight="1">
      <c r="B46" s="924" t="s">
        <v>797</v>
      </c>
      <c r="C46" s="748" t="s">
        <v>798</v>
      </c>
      <c r="D46" s="748"/>
      <c r="E46" s="341" t="s">
        <v>799</v>
      </c>
      <c r="F46" s="343"/>
      <c r="G46" s="343"/>
    </row>
    <row r="47" spans="2:7" ht="71.099999999999994" customHeight="1">
      <c r="B47" s="925"/>
      <c r="C47" s="748" t="s">
        <v>800</v>
      </c>
      <c r="D47" s="748"/>
      <c r="E47" s="751" t="s">
        <v>801</v>
      </c>
      <c r="F47" s="343"/>
      <c r="G47" s="343"/>
    </row>
    <row r="48" spans="2:7" ht="30.95" customHeight="1">
      <c r="B48" s="747" t="s">
        <v>802</v>
      </c>
      <c r="C48" s="748" t="s">
        <v>803</v>
      </c>
      <c r="D48" s="748"/>
      <c r="E48" s="341" t="s">
        <v>804</v>
      </c>
      <c r="F48" s="343"/>
      <c r="G48" s="343"/>
    </row>
    <row r="49" spans="2:7" ht="35.25" customHeight="1">
      <c r="B49" s="747" t="s">
        <v>805</v>
      </c>
      <c r="C49" s="748" t="s">
        <v>806</v>
      </c>
      <c r="D49" s="748"/>
      <c r="E49" s="344" t="s">
        <v>807</v>
      </c>
      <c r="F49" s="343"/>
      <c r="G49" s="343"/>
    </row>
    <row r="50" spans="2:7" ht="30" customHeight="1">
      <c r="B50" s="913" t="s">
        <v>808</v>
      </c>
      <c r="C50" s="913"/>
      <c r="D50" s="913"/>
      <c r="E50" s="913"/>
      <c r="F50" s="913"/>
      <c r="G50" s="913"/>
    </row>
    <row r="51" spans="2:7" ht="95.25" customHeight="1">
      <c r="B51" s="929" t="s">
        <v>809</v>
      </c>
      <c r="C51" s="748" t="s">
        <v>810</v>
      </c>
      <c r="D51" s="748"/>
      <c r="E51" s="341" t="s">
        <v>811</v>
      </c>
      <c r="F51" s="352"/>
      <c r="G51" s="352"/>
    </row>
    <row r="52" spans="2:7" ht="30.75" customHeight="1">
      <c r="B52" s="939"/>
      <c r="C52" s="747" t="s">
        <v>812</v>
      </c>
      <c r="D52" s="747"/>
      <c r="E52" s="341"/>
      <c r="F52" s="394" t="s">
        <v>813</v>
      </c>
      <c r="G52" s="394" t="s">
        <v>814</v>
      </c>
    </row>
    <row r="53" spans="2:7" ht="78.75" customHeight="1">
      <c r="B53" s="929" t="s">
        <v>815</v>
      </c>
      <c r="C53" s="748" t="s">
        <v>798</v>
      </c>
      <c r="D53" s="748"/>
      <c r="E53" s="343" t="s">
        <v>816</v>
      </c>
      <c r="F53" s="343"/>
      <c r="G53" s="343"/>
    </row>
    <row r="54" spans="2:7" ht="82.5" customHeight="1">
      <c r="B54" s="939"/>
      <c r="C54" s="748" t="s">
        <v>800</v>
      </c>
      <c r="D54" s="748"/>
      <c r="E54" s="751" t="s">
        <v>801</v>
      </c>
      <c r="F54" s="343"/>
      <c r="G54" s="343"/>
    </row>
    <row r="55" spans="2:7" ht="49.5" customHeight="1">
      <c r="B55" s="348" t="s">
        <v>817</v>
      </c>
      <c r="C55" s="748" t="s">
        <v>818</v>
      </c>
      <c r="D55" s="748"/>
      <c r="E55" s="341"/>
      <c r="F55" s="341" t="s">
        <v>817</v>
      </c>
      <c r="G55" s="341" t="s">
        <v>819</v>
      </c>
    </row>
    <row r="56" spans="2:7" ht="30" customHeight="1">
      <c r="B56" s="918" t="s">
        <v>820</v>
      </c>
      <c r="C56" s="918"/>
      <c r="D56" s="918"/>
      <c r="E56" s="918"/>
      <c r="F56" s="918"/>
      <c r="G56" s="918"/>
    </row>
    <row r="57" spans="2:7" ht="30" customHeight="1">
      <c r="B57" s="913" t="s">
        <v>821</v>
      </c>
      <c r="C57" s="913"/>
      <c r="D57" s="913"/>
      <c r="E57" s="913"/>
      <c r="F57" s="913"/>
      <c r="G57" s="913"/>
    </row>
    <row r="58" spans="2:7" ht="33" customHeight="1">
      <c r="B58" s="747" t="s">
        <v>822</v>
      </c>
      <c r="C58" s="748" t="s">
        <v>823</v>
      </c>
      <c r="D58" s="748"/>
      <c r="E58" s="929" t="s">
        <v>824</v>
      </c>
      <c r="F58" s="926"/>
      <c r="G58" s="926"/>
    </row>
    <row r="59" spans="2:7" ht="61.5" customHeight="1">
      <c r="B59" s="747" t="s">
        <v>825</v>
      </c>
      <c r="C59" s="748" t="s">
        <v>826</v>
      </c>
      <c r="D59" s="748"/>
      <c r="E59" s="929"/>
      <c r="F59" s="928"/>
      <c r="G59" s="928"/>
    </row>
    <row r="60" spans="2:7" ht="18" customHeight="1">
      <c r="B60" s="924" t="s">
        <v>827</v>
      </c>
      <c r="C60" s="748" t="s">
        <v>828</v>
      </c>
      <c r="D60" s="748"/>
      <c r="E60" s="931" t="s">
        <v>829</v>
      </c>
      <c r="F60" s="915" t="s">
        <v>830</v>
      </c>
      <c r="G60" s="915" t="s">
        <v>831</v>
      </c>
    </row>
    <row r="61" spans="2:7" ht="18" customHeight="1">
      <c r="B61" s="925"/>
      <c r="C61" s="748" t="s">
        <v>832</v>
      </c>
      <c r="D61" s="748"/>
      <c r="E61" s="952"/>
      <c r="F61" s="916"/>
      <c r="G61" s="916"/>
    </row>
    <row r="62" spans="2:7" ht="18" customHeight="1">
      <c r="B62" s="925"/>
      <c r="C62" s="748" t="s">
        <v>833</v>
      </c>
      <c r="D62" s="748"/>
      <c r="E62" s="952"/>
      <c r="F62" s="916"/>
      <c r="G62" s="916"/>
    </row>
    <row r="63" spans="2:7" ht="34.5" customHeight="1">
      <c r="B63" s="925"/>
      <c r="C63" s="748" t="s">
        <v>834</v>
      </c>
      <c r="D63" s="748"/>
      <c r="E63" s="952"/>
      <c r="F63" s="916"/>
      <c r="G63" s="916"/>
    </row>
    <row r="64" spans="2:7" ht="16.5" customHeight="1">
      <c r="B64" s="925"/>
      <c r="C64" s="748" t="s">
        <v>835</v>
      </c>
      <c r="D64" s="748"/>
      <c r="E64" s="952"/>
      <c r="F64" s="916"/>
      <c r="G64" s="916"/>
    </row>
    <row r="65" spans="2:7" ht="16.5" customHeight="1">
      <c r="B65" s="925"/>
      <c r="C65" s="748" t="s">
        <v>836</v>
      </c>
      <c r="D65" s="748"/>
      <c r="E65" s="952"/>
      <c r="F65" s="916"/>
      <c r="G65" s="916"/>
    </row>
    <row r="66" spans="2:7" ht="33" customHeight="1">
      <c r="B66" s="925"/>
      <c r="C66" s="748" t="s">
        <v>837</v>
      </c>
      <c r="D66" s="748"/>
      <c r="E66" s="952"/>
      <c r="F66" s="916"/>
      <c r="G66" s="916"/>
    </row>
    <row r="67" spans="2:7" ht="21.75" customHeight="1">
      <c r="B67" s="925"/>
      <c r="C67" s="748" t="s">
        <v>838</v>
      </c>
      <c r="D67" s="748"/>
      <c r="E67" s="953"/>
      <c r="F67" s="917"/>
      <c r="G67" s="917"/>
    </row>
    <row r="68" spans="2:7" ht="30" customHeight="1">
      <c r="B68" s="913" t="s">
        <v>839</v>
      </c>
      <c r="C68" s="913"/>
      <c r="D68" s="913"/>
      <c r="E68" s="913"/>
      <c r="F68" s="913"/>
      <c r="G68" s="913"/>
    </row>
    <row r="69" spans="2:7" ht="33" customHeight="1">
      <c r="B69" s="747" t="s">
        <v>840</v>
      </c>
      <c r="C69" s="748" t="s">
        <v>841</v>
      </c>
      <c r="D69" s="748"/>
      <c r="E69" s="929" t="s">
        <v>842</v>
      </c>
      <c r="F69" s="926"/>
      <c r="G69" s="926"/>
    </row>
    <row r="70" spans="2:7" ht="18.75" customHeight="1">
      <c r="B70" s="924" t="s">
        <v>843</v>
      </c>
      <c r="C70" s="748" t="s">
        <v>844</v>
      </c>
      <c r="D70" s="748"/>
      <c r="E70" s="935"/>
      <c r="F70" s="927"/>
      <c r="G70" s="927"/>
    </row>
    <row r="71" spans="2:7" ht="18.75" customHeight="1">
      <c r="B71" s="925"/>
      <c r="C71" s="748" t="s">
        <v>845</v>
      </c>
      <c r="D71" s="748"/>
      <c r="E71" s="935"/>
      <c r="F71" s="927"/>
      <c r="G71" s="927"/>
    </row>
    <row r="72" spans="2:7" ht="18.75" customHeight="1">
      <c r="B72" s="925"/>
      <c r="C72" s="748" t="s">
        <v>846</v>
      </c>
      <c r="D72" s="748"/>
      <c r="E72" s="935"/>
      <c r="F72" s="927"/>
      <c r="G72" s="927"/>
    </row>
    <row r="73" spans="2:7" ht="99" customHeight="1">
      <c r="B73" s="925"/>
      <c r="C73" s="748" t="s">
        <v>847</v>
      </c>
      <c r="D73" s="748"/>
      <c r="E73" s="935"/>
      <c r="F73" s="928"/>
      <c r="G73" s="928"/>
    </row>
    <row r="74" spans="2:7" ht="30" customHeight="1">
      <c r="B74" s="913" t="s">
        <v>848</v>
      </c>
      <c r="C74" s="913"/>
      <c r="D74" s="913"/>
      <c r="E74" s="913"/>
      <c r="F74" s="913"/>
      <c r="G74" s="913"/>
    </row>
    <row r="75" spans="2:7" ht="45" customHeight="1">
      <c r="B75" s="747" t="s">
        <v>849</v>
      </c>
      <c r="C75" s="748" t="s">
        <v>850</v>
      </c>
      <c r="D75" s="748"/>
      <c r="E75" s="349" t="s">
        <v>851</v>
      </c>
      <c r="F75" s="343"/>
      <c r="G75" s="343"/>
    </row>
    <row r="76" spans="2:7" ht="63.75" customHeight="1">
      <c r="B76" s="747" t="s">
        <v>852</v>
      </c>
      <c r="C76" s="748" t="s">
        <v>853</v>
      </c>
      <c r="D76" s="748"/>
      <c r="E76" s="752" t="s">
        <v>854</v>
      </c>
      <c r="F76" s="751" t="s">
        <v>849</v>
      </c>
      <c r="G76" s="751" t="s">
        <v>855</v>
      </c>
    </row>
    <row r="77" spans="2:7" ht="30" customHeight="1">
      <c r="B77" s="913" t="s">
        <v>856</v>
      </c>
      <c r="C77" s="913"/>
      <c r="D77" s="913"/>
      <c r="E77" s="913"/>
      <c r="F77" s="913"/>
      <c r="G77" s="913"/>
    </row>
    <row r="78" spans="2:7" ht="67.5" customHeight="1">
      <c r="B78" s="747" t="s">
        <v>857</v>
      </c>
      <c r="C78" s="748" t="s">
        <v>858</v>
      </c>
      <c r="D78" s="748"/>
      <c r="E78" s="343" t="s">
        <v>859</v>
      </c>
      <c r="F78" s="343"/>
      <c r="G78" s="343"/>
    </row>
    <row r="79" spans="2:7" ht="34.5" customHeight="1">
      <c r="B79" s="924" t="s">
        <v>860</v>
      </c>
      <c r="C79" s="748" t="s">
        <v>861</v>
      </c>
      <c r="D79" s="748"/>
      <c r="E79" s="929" t="s">
        <v>862</v>
      </c>
      <c r="F79" s="926"/>
      <c r="G79" s="926"/>
    </row>
    <row r="80" spans="2:7" ht="135" customHeight="1">
      <c r="B80" s="925"/>
      <c r="C80" s="748" t="s">
        <v>863</v>
      </c>
      <c r="D80" s="748"/>
      <c r="E80" s="929"/>
      <c r="F80" s="928"/>
      <c r="G80" s="928"/>
    </row>
    <row r="81" spans="2:7" ht="93.95" customHeight="1">
      <c r="B81" s="747" t="s">
        <v>864</v>
      </c>
      <c r="C81" s="748" t="s">
        <v>865</v>
      </c>
      <c r="D81" s="748"/>
      <c r="E81" s="343" t="s">
        <v>866</v>
      </c>
      <c r="F81" s="343"/>
      <c r="G81" s="343"/>
    </row>
    <row r="82" spans="2:7" ht="30" customHeight="1">
      <c r="B82" s="913" t="s">
        <v>867</v>
      </c>
      <c r="C82" s="913"/>
      <c r="D82" s="913"/>
      <c r="E82" s="913"/>
      <c r="F82" s="913"/>
      <c r="G82" s="913"/>
    </row>
    <row r="83" spans="2:7" ht="51" customHeight="1">
      <c r="B83" s="924" t="s">
        <v>868</v>
      </c>
      <c r="C83" s="748" t="s">
        <v>869</v>
      </c>
      <c r="D83" s="748"/>
      <c r="E83" s="341" t="s">
        <v>870</v>
      </c>
      <c r="F83" s="343"/>
      <c r="G83" s="343"/>
    </row>
    <row r="84" spans="2:7" ht="81" customHeight="1">
      <c r="B84" s="925"/>
      <c r="C84" s="748" t="s">
        <v>871</v>
      </c>
      <c r="D84" s="748"/>
      <c r="E84" s="343" t="s">
        <v>872</v>
      </c>
      <c r="F84" s="343"/>
      <c r="G84" s="343"/>
    </row>
    <row r="85" spans="2:7" ht="67.5" customHeight="1">
      <c r="B85" s="747" t="s">
        <v>873</v>
      </c>
      <c r="C85" s="748" t="s">
        <v>874</v>
      </c>
      <c r="D85" s="748"/>
      <c r="E85" s="341" t="s">
        <v>875</v>
      </c>
      <c r="F85" s="343"/>
      <c r="G85" s="343"/>
    </row>
    <row r="86" spans="2:7" ht="30" customHeight="1">
      <c r="B86" s="913" t="s">
        <v>876</v>
      </c>
      <c r="C86" s="913"/>
      <c r="D86" s="913"/>
      <c r="E86" s="913"/>
      <c r="F86" s="913"/>
      <c r="G86" s="913"/>
    </row>
    <row r="87" spans="2:7" ht="74.25" customHeight="1">
      <c r="B87" s="747" t="s">
        <v>877</v>
      </c>
      <c r="C87" s="748" t="s">
        <v>878</v>
      </c>
      <c r="D87" s="748"/>
      <c r="E87" s="341" t="s">
        <v>879</v>
      </c>
      <c r="F87" s="343"/>
      <c r="G87" s="343"/>
    </row>
    <row r="88" spans="2:7" ht="49.5" customHeight="1">
      <c r="B88" s="752" t="s">
        <v>880</v>
      </c>
      <c r="C88" s="751" t="s">
        <v>881</v>
      </c>
      <c r="D88" s="350"/>
      <c r="E88" s="351"/>
      <c r="F88" s="751" t="s">
        <v>880</v>
      </c>
      <c r="G88" s="751" t="s">
        <v>882</v>
      </c>
    </row>
    <row r="89" spans="2:7" ht="30" customHeight="1">
      <c r="B89" s="913" t="s">
        <v>883</v>
      </c>
      <c r="C89" s="913"/>
      <c r="D89" s="913"/>
      <c r="E89" s="913"/>
      <c r="F89" s="913"/>
      <c r="G89" s="913"/>
    </row>
    <row r="90" spans="2:7" ht="33.75" customHeight="1">
      <c r="B90" s="747" t="s">
        <v>884</v>
      </c>
      <c r="C90" s="748" t="s">
        <v>885</v>
      </c>
      <c r="D90" s="748"/>
      <c r="E90" s="936" t="s">
        <v>886</v>
      </c>
      <c r="F90" s="352"/>
      <c r="G90" s="352"/>
    </row>
    <row r="91" spans="2:7" ht="16.5" customHeight="1">
      <c r="B91" s="924" t="s">
        <v>887</v>
      </c>
      <c r="C91" s="748" t="s">
        <v>888</v>
      </c>
      <c r="D91" s="748"/>
      <c r="E91" s="937"/>
      <c r="F91" s="927"/>
      <c r="G91" s="927"/>
    </row>
    <row r="92" spans="2:7" ht="17.25" customHeight="1">
      <c r="B92" s="925"/>
      <c r="C92" s="748" t="s">
        <v>889</v>
      </c>
      <c r="D92" s="748"/>
      <c r="E92" s="937"/>
      <c r="F92" s="927"/>
      <c r="G92" s="927"/>
    </row>
    <row r="93" spans="2:7" ht="18" customHeight="1">
      <c r="B93" s="925"/>
      <c r="C93" s="748" t="s">
        <v>890</v>
      </c>
      <c r="D93" s="748"/>
      <c r="E93" s="937"/>
      <c r="F93" s="927"/>
      <c r="G93" s="927"/>
    </row>
    <row r="94" spans="2:7" ht="68.25" customHeight="1">
      <c r="B94" s="925"/>
      <c r="C94" s="748" t="s">
        <v>891</v>
      </c>
      <c r="D94" s="748"/>
      <c r="E94" s="938"/>
      <c r="F94" s="928"/>
      <c r="G94" s="928"/>
    </row>
    <row r="95" spans="2:7" ht="30" customHeight="1">
      <c r="B95" s="913" t="s">
        <v>892</v>
      </c>
      <c r="C95" s="913"/>
      <c r="D95" s="913"/>
      <c r="E95" s="913"/>
      <c r="F95" s="913"/>
      <c r="G95" s="913"/>
    </row>
    <row r="96" spans="2:7" ht="65.25" customHeight="1">
      <c r="B96" s="747" t="s">
        <v>893</v>
      </c>
      <c r="C96" s="748" t="s">
        <v>894</v>
      </c>
      <c r="D96" s="748"/>
      <c r="E96" s="341" t="s">
        <v>895</v>
      </c>
      <c r="F96" s="343"/>
      <c r="G96" s="343"/>
    </row>
    <row r="97" spans="2:7" ht="61.5" customHeight="1">
      <c r="B97" s="747" t="s">
        <v>896</v>
      </c>
      <c r="C97" s="748" t="s">
        <v>897</v>
      </c>
      <c r="D97" s="748"/>
      <c r="F97" s="751" t="s">
        <v>896</v>
      </c>
      <c r="G97" s="751" t="s">
        <v>898</v>
      </c>
    </row>
    <row r="98" spans="2:7" ht="30" customHeight="1">
      <c r="B98" s="913" t="s">
        <v>899</v>
      </c>
      <c r="C98" s="913"/>
      <c r="D98" s="913"/>
      <c r="E98" s="913"/>
      <c r="F98" s="913"/>
      <c r="G98" s="913"/>
    </row>
    <row r="99" spans="2:7" ht="115.5" customHeight="1">
      <c r="B99" s="747" t="s">
        <v>900</v>
      </c>
      <c r="C99" s="748" t="s">
        <v>901</v>
      </c>
      <c r="D99" s="748"/>
      <c r="E99" s="341" t="s">
        <v>902</v>
      </c>
      <c r="F99" s="343"/>
      <c r="G99" s="343"/>
    </row>
    <row r="100" spans="2:7" ht="30" customHeight="1">
      <c r="B100" s="913" t="s">
        <v>903</v>
      </c>
      <c r="C100" s="913"/>
      <c r="D100" s="913"/>
      <c r="E100" s="913"/>
      <c r="F100" s="913"/>
      <c r="G100" s="913"/>
    </row>
    <row r="101" spans="2:7" ht="61.5" customHeight="1">
      <c r="B101" s="747" t="s">
        <v>904</v>
      </c>
      <c r="C101" s="748" t="s">
        <v>905</v>
      </c>
      <c r="D101" s="748"/>
      <c r="E101" s="935" t="s">
        <v>906</v>
      </c>
      <c r="F101" s="926"/>
      <c r="G101" s="926"/>
    </row>
    <row r="102" spans="2:7" ht="34.5" customHeight="1">
      <c r="B102" s="747" t="s">
        <v>907</v>
      </c>
      <c r="C102" s="748" t="s">
        <v>908</v>
      </c>
      <c r="D102" s="748"/>
      <c r="E102" s="935"/>
      <c r="F102" s="927"/>
      <c r="G102" s="927"/>
    </row>
    <row r="103" spans="2:7" ht="46.5" customHeight="1">
      <c r="B103" s="747" t="s">
        <v>909</v>
      </c>
      <c r="C103" s="748" t="s">
        <v>910</v>
      </c>
      <c r="D103" s="748"/>
      <c r="E103" s="935"/>
      <c r="F103" s="928"/>
      <c r="G103" s="928"/>
    </row>
    <row r="104" spans="2:7" ht="30" customHeight="1">
      <c r="B104" s="913" t="s">
        <v>911</v>
      </c>
      <c r="C104" s="913"/>
      <c r="D104" s="913"/>
      <c r="E104" s="913"/>
      <c r="F104" s="913"/>
      <c r="G104" s="913"/>
    </row>
    <row r="105" spans="2:7" ht="18.95" customHeight="1">
      <c r="B105" s="924" t="s">
        <v>912</v>
      </c>
      <c r="C105" s="748" t="s">
        <v>913</v>
      </c>
      <c r="D105" s="748"/>
      <c r="E105" s="929" t="s">
        <v>914</v>
      </c>
      <c r="F105" s="926"/>
      <c r="G105" s="926"/>
    </row>
    <row r="106" spans="2:7" ht="18.95" customHeight="1">
      <c r="B106" s="925"/>
      <c r="C106" s="748" t="s">
        <v>915</v>
      </c>
      <c r="D106" s="748"/>
      <c r="E106" s="935"/>
      <c r="F106" s="927"/>
      <c r="G106" s="927"/>
    </row>
    <row r="107" spans="2:7" ht="18.95" customHeight="1">
      <c r="B107" s="925"/>
      <c r="C107" s="748" t="s">
        <v>916</v>
      </c>
      <c r="D107" s="748"/>
      <c r="E107" s="935"/>
      <c r="F107" s="927"/>
      <c r="G107" s="927"/>
    </row>
    <row r="108" spans="2:7" ht="18.95" customHeight="1">
      <c r="B108" s="925"/>
      <c r="C108" s="748" t="s">
        <v>917</v>
      </c>
      <c r="D108" s="748"/>
      <c r="E108" s="935"/>
      <c r="F108" s="927"/>
      <c r="G108" s="927"/>
    </row>
    <row r="109" spans="2:7" ht="42" customHeight="1">
      <c r="B109" s="925"/>
      <c r="C109" s="748" t="s">
        <v>918</v>
      </c>
      <c r="D109" s="748"/>
      <c r="E109" s="935"/>
      <c r="F109" s="927"/>
      <c r="G109" s="927"/>
    </row>
    <row r="110" spans="2:7" ht="77.25" customHeight="1">
      <c r="B110" s="747" t="s">
        <v>919</v>
      </c>
      <c r="C110" s="748" t="s">
        <v>920</v>
      </c>
      <c r="D110" s="748"/>
      <c r="E110" s="935"/>
      <c r="F110" s="928"/>
      <c r="G110" s="928"/>
    </row>
    <row r="111" spans="2:7" ht="30" customHeight="1">
      <c r="B111" s="913" t="s">
        <v>921</v>
      </c>
      <c r="C111" s="913"/>
      <c r="D111" s="913"/>
      <c r="E111" s="913"/>
      <c r="F111" s="913"/>
      <c r="G111" s="913"/>
    </row>
    <row r="112" spans="2:7" ht="49.5" customHeight="1">
      <c r="B112" s="924" t="s">
        <v>922</v>
      </c>
      <c r="C112" s="753" t="s">
        <v>923</v>
      </c>
      <c r="D112" s="753"/>
      <c r="E112" s="936" t="s">
        <v>914</v>
      </c>
      <c r="F112" s="922"/>
      <c r="G112" s="922"/>
    </row>
    <row r="113" spans="2:7" ht="50.25" customHeight="1">
      <c r="B113" s="925"/>
      <c r="C113" s="754" t="s">
        <v>924</v>
      </c>
      <c r="D113" s="754"/>
      <c r="E113" s="937"/>
      <c r="F113" s="930"/>
      <c r="G113" s="930"/>
    </row>
    <row r="114" spans="2:7" ht="64.5" customHeight="1">
      <c r="B114" s="925"/>
      <c r="C114" s="748" t="s">
        <v>925</v>
      </c>
      <c r="D114" s="748"/>
      <c r="E114" s="938"/>
      <c r="F114" s="923"/>
      <c r="G114" s="923"/>
    </row>
    <row r="115" spans="2:7" ht="28.5" hidden="1">
      <c r="B115" s="747" t="s">
        <v>926</v>
      </c>
      <c r="C115" s="748" t="s">
        <v>927</v>
      </c>
      <c r="D115" s="748"/>
      <c r="E115" s="353" t="s">
        <v>928</v>
      </c>
      <c r="F115" s="343"/>
      <c r="G115" s="343"/>
    </row>
    <row r="116" spans="2:7" ht="30" customHeight="1">
      <c r="B116" s="913" t="s">
        <v>929</v>
      </c>
      <c r="C116" s="913"/>
      <c r="D116" s="913"/>
      <c r="E116" s="913"/>
      <c r="F116" s="913"/>
      <c r="G116" s="913"/>
    </row>
    <row r="117" spans="2:7" ht="66" customHeight="1">
      <c r="B117" s="747" t="s">
        <v>930</v>
      </c>
      <c r="C117" s="748" t="s">
        <v>931</v>
      </c>
      <c r="D117" s="748"/>
      <c r="E117" s="934"/>
      <c r="F117" s="950" t="s">
        <v>932</v>
      </c>
      <c r="G117" s="915" t="s">
        <v>933</v>
      </c>
    </row>
    <row r="118" spans="2:7" ht="66" customHeight="1">
      <c r="B118" s="747" t="s">
        <v>934</v>
      </c>
      <c r="C118" s="748" t="s">
        <v>935</v>
      </c>
      <c r="D118" s="748"/>
      <c r="E118" s="934"/>
      <c r="F118" s="916"/>
      <c r="G118" s="916"/>
    </row>
    <row r="119" spans="2:7" ht="72" customHeight="1">
      <c r="B119" s="747" t="s">
        <v>936</v>
      </c>
      <c r="C119" s="748" t="s">
        <v>937</v>
      </c>
      <c r="D119" s="748"/>
      <c r="E119" s="934"/>
      <c r="F119" s="917"/>
      <c r="G119" s="917"/>
    </row>
    <row r="120" spans="2:7" ht="30" customHeight="1">
      <c r="B120" s="918" t="s">
        <v>938</v>
      </c>
      <c r="C120" s="918"/>
      <c r="D120" s="918"/>
      <c r="E120" s="918"/>
      <c r="F120" s="918"/>
      <c r="G120" s="918"/>
    </row>
    <row r="121" spans="2:7" ht="30" customHeight="1">
      <c r="B121" s="913" t="s">
        <v>939</v>
      </c>
      <c r="C121" s="913"/>
      <c r="D121" s="913"/>
      <c r="E121" s="913"/>
      <c r="F121" s="913"/>
      <c r="G121" s="913"/>
    </row>
    <row r="122" spans="2:7" ht="69" customHeight="1">
      <c r="B122" s="747" t="s">
        <v>940</v>
      </c>
      <c r="C122" s="748" t="s">
        <v>941</v>
      </c>
      <c r="D122" s="748"/>
      <c r="E122" s="341" t="s">
        <v>942</v>
      </c>
      <c r="F122" s="343"/>
      <c r="G122" s="343"/>
    </row>
    <row r="123" spans="2:7" ht="30" customHeight="1">
      <c r="B123" s="913" t="s">
        <v>943</v>
      </c>
      <c r="C123" s="913"/>
      <c r="D123" s="913"/>
      <c r="E123" s="913"/>
      <c r="F123" s="913"/>
      <c r="G123" s="913"/>
    </row>
    <row r="124" spans="2:7" ht="112.5" customHeight="1">
      <c r="B124" s="924" t="s">
        <v>944</v>
      </c>
      <c r="C124" s="748" t="s">
        <v>945</v>
      </c>
      <c r="D124" s="748"/>
      <c r="E124" s="344" t="s">
        <v>946</v>
      </c>
      <c r="F124" s="343"/>
      <c r="G124" s="343"/>
    </row>
    <row r="125" spans="2:7" ht="52.5" customHeight="1">
      <c r="B125" s="925"/>
      <c r="C125" s="748" t="s">
        <v>947</v>
      </c>
      <c r="D125" s="748"/>
      <c r="E125" s="341" t="s">
        <v>948</v>
      </c>
      <c r="F125" s="343"/>
      <c r="G125" s="343"/>
    </row>
    <row r="126" spans="2:7" ht="71.25" hidden="1">
      <c r="B126" s="925"/>
      <c r="C126" s="748" t="s">
        <v>949</v>
      </c>
      <c r="D126" s="748"/>
      <c r="E126" s="341" t="s">
        <v>950</v>
      </c>
      <c r="F126" s="343"/>
      <c r="G126" s="343"/>
    </row>
    <row r="127" spans="2:7" ht="51.75" customHeight="1">
      <c r="B127" s="925"/>
      <c r="C127" s="748" t="s">
        <v>951</v>
      </c>
      <c r="D127" s="748"/>
      <c r="E127" s="341" t="s">
        <v>952</v>
      </c>
      <c r="F127" s="343"/>
      <c r="G127" s="343"/>
    </row>
    <row r="128" spans="2:7" ht="61.5" customHeight="1">
      <c r="B128" s="924" t="s">
        <v>953</v>
      </c>
      <c r="C128" s="748" t="s">
        <v>954</v>
      </c>
      <c r="D128" s="748"/>
      <c r="E128" s="919" t="s">
        <v>955</v>
      </c>
      <c r="F128" s="922"/>
      <c r="G128" s="926"/>
    </row>
    <row r="129" spans="2:7" ht="44.25" customHeight="1">
      <c r="B129" s="925"/>
      <c r="C129" s="748" t="s">
        <v>956</v>
      </c>
      <c r="D129" s="748"/>
      <c r="E129" s="919"/>
      <c r="F129" s="923"/>
      <c r="G129" s="928"/>
    </row>
    <row r="130" spans="2:7" ht="50.25" customHeight="1">
      <c r="B130" s="747" t="s">
        <v>957</v>
      </c>
      <c r="C130" s="748" t="s">
        <v>958</v>
      </c>
      <c r="D130" s="748"/>
      <c r="E130" s="755" t="s">
        <v>959</v>
      </c>
      <c r="F130" s="343"/>
      <c r="G130" s="343"/>
    </row>
    <row r="131" spans="2:7" ht="42.75" hidden="1">
      <c r="B131" s="747" t="s">
        <v>960</v>
      </c>
      <c r="C131" s="748" t="s">
        <v>961</v>
      </c>
      <c r="D131" s="748"/>
      <c r="E131" s="934" t="s">
        <v>962</v>
      </c>
      <c r="F131" s="926"/>
      <c r="G131" s="926"/>
    </row>
    <row r="132" spans="2:7" ht="46.5" customHeight="1">
      <c r="B132" s="747" t="s">
        <v>963</v>
      </c>
      <c r="C132" s="748" t="s">
        <v>964</v>
      </c>
      <c r="D132" s="748"/>
      <c r="E132" s="934"/>
      <c r="F132" s="927"/>
      <c r="G132" s="927"/>
    </row>
    <row r="133" spans="2:7" ht="99.75" customHeight="1">
      <c r="B133" s="747" t="s">
        <v>965</v>
      </c>
      <c r="C133" s="748" t="s">
        <v>966</v>
      </c>
      <c r="D133" s="748"/>
      <c r="E133" s="934"/>
      <c r="F133" s="928"/>
      <c r="G133" s="928"/>
    </row>
    <row r="134" spans="2:7" ht="30" customHeight="1">
      <c r="B134" s="913" t="s">
        <v>967</v>
      </c>
      <c r="C134" s="913"/>
      <c r="D134" s="913"/>
      <c r="E134" s="913"/>
      <c r="F134" s="913"/>
      <c r="G134" s="913"/>
    </row>
    <row r="135" spans="2:7" ht="28.5" hidden="1">
      <c r="B135" s="924" t="s">
        <v>968</v>
      </c>
      <c r="C135" s="748" t="s">
        <v>969</v>
      </c>
      <c r="D135" s="748"/>
      <c r="E135" s="919" t="s">
        <v>970</v>
      </c>
      <c r="F135" s="926"/>
      <c r="G135" s="926"/>
    </row>
    <row r="136" spans="2:7" ht="42.95" customHeight="1">
      <c r="B136" s="925"/>
      <c r="C136" s="748" t="s">
        <v>971</v>
      </c>
      <c r="D136" s="748"/>
      <c r="E136" s="919"/>
      <c r="F136" s="927"/>
      <c r="G136" s="927"/>
    </row>
    <row r="137" spans="2:7" ht="45" customHeight="1">
      <c r="B137" s="925"/>
      <c r="C137" s="748" t="s">
        <v>972</v>
      </c>
      <c r="D137" s="748"/>
      <c r="E137" s="919"/>
      <c r="F137" s="927"/>
      <c r="G137" s="927"/>
    </row>
    <row r="138" spans="2:7" ht="28.5" customHeight="1">
      <c r="B138" s="925"/>
      <c r="C138" s="748" t="s">
        <v>973</v>
      </c>
      <c r="D138" s="748"/>
      <c r="E138" s="919"/>
      <c r="F138" s="928"/>
      <c r="G138" s="928"/>
    </row>
    <row r="139" spans="2:7" ht="30" customHeight="1">
      <c r="B139" s="913" t="s">
        <v>974</v>
      </c>
      <c r="C139" s="913"/>
      <c r="D139" s="913"/>
      <c r="E139" s="913"/>
      <c r="F139" s="913"/>
      <c r="G139" s="913"/>
    </row>
    <row r="140" spans="2:7" ht="42.75" hidden="1">
      <c r="B140" s="747" t="s">
        <v>975</v>
      </c>
      <c r="C140" s="748" t="s">
        <v>976</v>
      </c>
      <c r="D140" s="748"/>
      <c r="E140" s="931" t="s">
        <v>977</v>
      </c>
      <c r="F140" s="352"/>
      <c r="G140" s="352"/>
    </row>
    <row r="141" spans="2:7" ht="28.5" hidden="1">
      <c r="B141" s="747" t="s">
        <v>978</v>
      </c>
      <c r="C141" s="748" t="s">
        <v>979</v>
      </c>
      <c r="D141" s="748"/>
      <c r="E141" s="932"/>
      <c r="F141" s="345"/>
      <c r="G141" s="345"/>
    </row>
    <row r="142" spans="2:7" ht="42.75" hidden="1">
      <c r="B142" s="747" t="s">
        <v>980</v>
      </c>
      <c r="C142" s="748" t="s">
        <v>981</v>
      </c>
      <c r="D142" s="748"/>
      <c r="E142" s="933"/>
      <c r="F142" s="347"/>
      <c r="G142" s="347"/>
    </row>
    <row r="143" spans="2:7" ht="60" customHeight="1">
      <c r="B143" s="747" t="s">
        <v>982</v>
      </c>
      <c r="C143" s="748" t="s">
        <v>983</v>
      </c>
      <c r="D143" s="748"/>
      <c r="E143" s="919" t="s">
        <v>984</v>
      </c>
      <c r="F143" s="926"/>
      <c r="G143" s="926"/>
    </row>
    <row r="144" spans="2:7" ht="64.5" customHeight="1">
      <c r="B144" s="747" t="s">
        <v>985</v>
      </c>
      <c r="C144" s="748" t="s">
        <v>986</v>
      </c>
      <c r="D144" s="748"/>
      <c r="E144" s="919"/>
      <c r="F144" s="928"/>
      <c r="G144" s="928"/>
    </row>
    <row r="145" spans="2:7" ht="30" customHeight="1">
      <c r="B145" s="913" t="s">
        <v>987</v>
      </c>
      <c r="C145" s="913"/>
      <c r="D145" s="913"/>
      <c r="E145" s="913"/>
      <c r="F145" s="913"/>
      <c r="G145" s="913"/>
    </row>
    <row r="146" spans="2:7" ht="99.75" customHeight="1">
      <c r="B146" s="924" t="s">
        <v>988</v>
      </c>
      <c r="C146" s="748" t="s">
        <v>989</v>
      </c>
      <c r="D146" s="748"/>
      <c r="E146" s="341" t="s">
        <v>990</v>
      </c>
      <c r="F146" s="343"/>
      <c r="G146" s="343"/>
    </row>
    <row r="147" spans="2:7" ht="48" customHeight="1">
      <c r="B147" s="925"/>
      <c r="C147" s="748" t="s">
        <v>991</v>
      </c>
      <c r="D147" s="748"/>
      <c r="E147" s="341" t="s">
        <v>992</v>
      </c>
      <c r="F147" s="347"/>
      <c r="G147" s="343"/>
    </row>
    <row r="148" spans="2:7" ht="30" customHeight="1">
      <c r="B148" s="913" t="s">
        <v>993</v>
      </c>
      <c r="C148" s="913"/>
      <c r="D148" s="913"/>
      <c r="E148" s="913"/>
      <c r="F148" s="913"/>
      <c r="G148" s="913"/>
    </row>
    <row r="149" spans="2:7" ht="57" customHeight="1">
      <c r="B149" s="924" t="s">
        <v>994</v>
      </c>
      <c r="C149" s="748" t="s">
        <v>995</v>
      </c>
      <c r="D149" s="748"/>
      <c r="E149" s="926" t="s">
        <v>996</v>
      </c>
      <c r="F149" s="926"/>
      <c r="G149" s="926"/>
    </row>
    <row r="150" spans="2:7" ht="63.6" customHeight="1">
      <c r="B150" s="925"/>
      <c r="C150" s="748" t="s">
        <v>997</v>
      </c>
      <c r="D150" s="748"/>
      <c r="E150" s="927"/>
      <c r="F150" s="927"/>
      <c r="G150" s="927"/>
    </row>
    <row r="151" spans="2:7" ht="62.1" customHeight="1">
      <c r="B151" s="924" t="s">
        <v>998</v>
      </c>
      <c r="C151" s="748" t="s">
        <v>999</v>
      </c>
      <c r="D151" s="748"/>
      <c r="E151" s="927"/>
      <c r="F151" s="927"/>
      <c r="G151" s="927"/>
    </row>
    <row r="152" spans="2:7" ht="93" customHeight="1">
      <c r="B152" s="925"/>
      <c r="C152" s="748" t="s">
        <v>1000</v>
      </c>
      <c r="D152" s="748"/>
      <c r="E152" s="927"/>
      <c r="F152" s="927"/>
      <c r="G152" s="927"/>
    </row>
    <row r="153" spans="2:7" ht="20.25" customHeight="1">
      <c r="B153" s="747" t="s">
        <v>1001</v>
      </c>
      <c r="C153" s="748" t="s">
        <v>1002</v>
      </c>
      <c r="D153" s="748"/>
      <c r="E153" s="927"/>
      <c r="F153" s="927"/>
      <c r="G153" s="927"/>
    </row>
    <row r="154" spans="2:7" ht="33" customHeight="1">
      <c r="B154" s="747" t="s">
        <v>1003</v>
      </c>
      <c r="C154" s="748" t="s">
        <v>1004</v>
      </c>
      <c r="D154" s="748"/>
      <c r="E154" s="928"/>
      <c r="F154" s="928"/>
      <c r="G154" s="928"/>
    </row>
    <row r="155" spans="2:7" ht="30" customHeight="1">
      <c r="B155" s="918" t="s">
        <v>1005</v>
      </c>
      <c r="C155" s="918"/>
      <c r="D155" s="918"/>
      <c r="E155" s="918"/>
      <c r="F155" s="918"/>
      <c r="G155" s="918"/>
    </row>
    <row r="156" spans="2:7" ht="30" customHeight="1">
      <c r="B156" s="913" t="s">
        <v>1006</v>
      </c>
      <c r="C156" s="913"/>
      <c r="D156" s="913"/>
      <c r="E156" s="913"/>
      <c r="F156" s="913"/>
      <c r="G156" s="913"/>
    </row>
    <row r="157" spans="2:7" ht="54.75" customHeight="1">
      <c r="B157" s="747" t="s">
        <v>1007</v>
      </c>
      <c r="C157" s="748" t="s">
        <v>1008</v>
      </c>
      <c r="D157" s="748"/>
      <c r="E157" s="344" t="s">
        <v>1009</v>
      </c>
      <c r="F157" s="343"/>
      <c r="G157" s="343"/>
    </row>
    <row r="158" spans="2:7" ht="30" customHeight="1">
      <c r="B158" s="913" t="s">
        <v>1010</v>
      </c>
      <c r="C158" s="913"/>
      <c r="D158" s="913"/>
      <c r="E158" s="913"/>
      <c r="F158" s="913"/>
      <c r="G158" s="913"/>
    </row>
    <row r="159" spans="2:7" ht="42.75" hidden="1">
      <c r="B159" s="924" t="s">
        <v>1011</v>
      </c>
      <c r="C159" s="748" t="s">
        <v>1012</v>
      </c>
      <c r="D159" s="748"/>
      <c r="E159" s="341" t="s">
        <v>1013</v>
      </c>
      <c r="F159" s="343"/>
      <c r="G159" s="343"/>
    </row>
    <row r="160" spans="2:7" ht="54" customHeight="1">
      <c r="B160" s="925"/>
      <c r="C160" s="748" t="s">
        <v>1014</v>
      </c>
      <c r="D160" s="748"/>
      <c r="E160" s="929" t="s">
        <v>1015</v>
      </c>
      <c r="F160" s="922"/>
      <c r="G160" s="922"/>
    </row>
    <row r="161" spans="2:7" ht="33" customHeight="1">
      <c r="B161" s="925"/>
      <c r="C161" s="748" t="s">
        <v>1016</v>
      </c>
      <c r="D161" s="748"/>
      <c r="E161" s="929"/>
      <c r="F161" s="923"/>
      <c r="G161" s="923"/>
    </row>
    <row r="162" spans="2:7" ht="30" customHeight="1">
      <c r="B162" s="913" t="s">
        <v>1017</v>
      </c>
      <c r="C162" s="913"/>
      <c r="D162" s="913"/>
      <c r="E162" s="913"/>
      <c r="F162" s="913"/>
      <c r="G162" s="913"/>
    </row>
    <row r="163" spans="2:7" ht="129.75" customHeight="1">
      <c r="B163" s="747" t="s">
        <v>1018</v>
      </c>
      <c r="C163" s="748" t="s">
        <v>1019</v>
      </c>
      <c r="D163" s="748"/>
      <c r="E163" s="343" t="s">
        <v>1020</v>
      </c>
      <c r="F163" s="343"/>
      <c r="G163" s="343"/>
    </row>
    <row r="164" spans="2:7" ht="80.45" customHeight="1">
      <c r="B164" s="747" t="s">
        <v>1021</v>
      </c>
      <c r="C164" s="748" t="s">
        <v>1022</v>
      </c>
      <c r="D164" s="748"/>
      <c r="E164" s="751" t="s">
        <v>1023</v>
      </c>
      <c r="F164" s="343"/>
      <c r="G164" s="343"/>
    </row>
    <row r="165" spans="2:7" ht="30" customHeight="1">
      <c r="B165" s="918" t="s">
        <v>1024</v>
      </c>
      <c r="C165" s="918"/>
      <c r="D165" s="918"/>
      <c r="E165" s="918"/>
      <c r="F165" s="918"/>
      <c r="G165" s="918"/>
    </row>
    <row r="166" spans="2:7" ht="30" customHeight="1">
      <c r="B166" s="913" t="s">
        <v>1025</v>
      </c>
      <c r="C166" s="913"/>
      <c r="D166" s="913"/>
      <c r="E166" s="913"/>
      <c r="F166" s="913"/>
      <c r="G166" s="913"/>
    </row>
    <row r="167" spans="2:7" ht="124.5" customHeight="1">
      <c r="B167" s="747" t="s">
        <v>1026</v>
      </c>
      <c r="C167" s="748" t="s">
        <v>1027</v>
      </c>
      <c r="D167" s="747"/>
      <c r="E167" s="341" t="s">
        <v>1028</v>
      </c>
      <c r="F167" s="920"/>
      <c r="G167" s="920"/>
    </row>
    <row r="168" spans="2:7" ht="42.75" hidden="1">
      <c r="B168" s="748" t="s">
        <v>1029</v>
      </c>
      <c r="C168" s="748" t="s">
        <v>1030</v>
      </c>
      <c r="D168" s="748"/>
      <c r="E168" s="341" t="s">
        <v>1031</v>
      </c>
      <c r="F168" s="921"/>
      <c r="G168" s="921"/>
    </row>
    <row r="169" spans="2:7" ht="30" customHeight="1">
      <c r="B169" s="913" t="s">
        <v>1032</v>
      </c>
      <c r="C169" s="913"/>
      <c r="D169" s="913"/>
      <c r="E169" s="913"/>
      <c r="F169" s="913"/>
      <c r="G169" s="913"/>
    </row>
    <row r="170" spans="2:7" ht="28.5" hidden="1">
      <c r="B170" s="748" t="s">
        <v>1033</v>
      </c>
      <c r="C170" s="748" t="s">
        <v>1034</v>
      </c>
      <c r="D170" s="748"/>
      <c r="E170" s="341" t="s">
        <v>1031</v>
      </c>
      <c r="F170" s="922"/>
      <c r="G170" s="922"/>
    </row>
    <row r="171" spans="2:7" ht="33.75" customHeight="1">
      <c r="B171" s="748" t="s">
        <v>1035</v>
      </c>
      <c r="C171" s="748" t="s">
        <v>1036</v>
      </c>
      <c r="D171" s="748"/>
      <c r="E171" s="341" t="s">
        <v>1031</v>
      </c>
      <c r="F171" s="923"/>
      <c r="G171" s="923"/>
    </row>
    <row r="172" spans="2:7" ht="28.5" customHeight="1">
      <c r="B172" s="914" t="s">
        <v>52</v>
      </c>
      <c r="C172" s="914"/>
      <c r="D172" s="914"/>
      <c r="E172" s="914"/>
      <c r="F172" s="914"/>
      <c r="G172" s="914"/>
    </row>
    <row r="173" spans="2:7" ht="30" customHeight="1">
      <c r="B173" s="913" t="s">
        <v>1037</v>
      </c>
      <c r="C173" s="913"/>
      <c r="D173" s="913"/>
      <c r="E173" s="913"/>
      <c r="F173" s="913"/>
      <c r="G173" s="913"/>
    </row>
    <row r="174" spans="2:7" ht="358.5" customHeight="1">
      <c r="B174" s="748"/>
      <c r="C174" s="748" t="s">
        <v>1038</v>
      </c>
      <c r="D174" s="748"/>
      <c r="E174" s="344" t="s">
        <v>1039</v>
      </c>
      <c r="F174" s="343"/>
      <c r="G174" s="343"/>
    </row>
    <row r="175" spans="2:7" ht="30" customHeight="1">
      <c r="B175" s="912" t="s">
        <v>1040</v>
      </c>
      <c r="C175" s="913"/>
      <c r="D175" s="913"/>
      <c r="E175" s="913"/>
      <c r="F175" s="913"/>
      <c r="G175" s="913"/>
    </row>
    <row r="176" spans="2:7" ht="139.5" customHeight="1">
      <c r="B176" s="748" t="s">
        <v>1041</v>
      </c>
      <c r="C176" s="748" t="s">
        <v>1042</v>
      </c>
      <c r="D176" s="748"/>
      <c r="E176" s="392" t="s">
        <v>1043</v>
      </c>
      <c r="F176" s="343"/>
      <c r="G176" s="343"/>
    </row>
    <row r="177" spans="2:7" ht="318.75" customHeight="1">
      <c r="B177" s="748" t="s">
        <v>1044</v>
      </c>
      <c r="C177" s="748" t="s">
        <v>1045</v>
      </c>
      <c r="D177" s="748"/>
      <c r="E177" s="354" t="s">
        <v>1046</v>
      </c>
      <c r="F177" s="341" t="s">
        <v>1047</v>
      </c>
      <c r="G177" s="341" t="s">
        <v>1493</v>
      </c>
    </row>
    <row r="178" spans="2:7" ht="51.75" customHeight="1">
      <c r="B178" s="748" t="s">
        <v>1048</v>
      </c>
      <c r="C178" s="748" t="s">
        <v>1049</v>
      </c>
      <c r="D178" s="748"/>
      <c r="E178" s="354" t="s">
        <v>1050</v>
      </c>
      <c r="F178" s="343"/>
      <c r="G178" s="343"/>
    </row>
    <row r="179" spans="2:7" ht="21" customHeight="1">
      <c r="B179" s="748" t="s">
        <v>1051</v>
      </c>
      <c r="C179" s="748" t="s">
        <v>1052</v>
      </c>
      <c r="D179" s="748"/>
      <c r="E179" s="402" t="s">
        <v>1053</v>
      </c>
      <c r="F179" s="343"/>
      <c r="G179" s="343"/>
    </row>
    <row r="180" spans="2:7" ht="37.5" customHeight="1">
      <c r="B180" s="912" t="s">
        <v>1054</v>
      </c>
      <c r="C180" s="913"/>
      <c r="D180" s="913"/>
      <c r="E180" s="913"/>
      <c r="F180" s="913"/>
      <c r="G180" s="913"/>
    </row>
    <row r="181" spans="2:7" ht="231" customHeight="1">
      <c r="B181" s="748" t="s">
        <v>1055</v>
      </c>
      <c r="C181" s="748" t="s">
        <v>1056</v>
      </c>
      <c r="D181" s="748"/>
      <c r="E181" s="341" t="s">
        <v>1057</v>
      </c>
      <c r="F181" s="341" t="s">
        <v>1058</v>
      </c>
      <c r="G181" s="341" t="s">
        <v>1059</v>
      </c>
    </row>
    <row r="182" spans="2:7" ht="248.25" customHeight="1">
      <c r="B182" s="748" t="s">
        <v>1060</v>
      </c>
      <c r="C182" s="748" t="s">
        <v>1061</v>
      </c>
      <c r="D182" s="748"/>
      <c r="E182" s="354" t="s">
        <v>1057</v>
      </c>
      <c r="F182" s="343"/>
      <c r="G182" s="341"/>
    </row>
    <row r="183" spans="2:7" ht="234" customHeight="1">
      <c r="B183" s="748" t="s">
        <v>1062</v>
      </c>
      <c r="C183" s="748" t="s">
        <v>1063</v>
      </c>
      <c r="D183" s="748"/>
      <c r="E183" s="354" t="s">
        <v>1064</v>
      </c>
      <c r="F183" s="341" t="s">
        <v>1065</v>
      </c>
      <c r="G183" s="341" t="s">
        <v>1059</v>
      </c>
    </row>
    <row r="184" spans="2:7" ht="128.25" customHeight="1">
      <c r="B184" s="748" t="s">
        <v>1066</v>
      </c>
      <c r="C184" s="748" t="s">
        <v>1067</v>
      </c>
      <c r="D184" s="748"/>
      <c r="E184" s="354" t="s">
        <v>1068</v>
      </c>
      <c r="F184" s="343"/>
      <c r="G184" s="341"/>
    </row>
    <row r="185" spans="2:7" ht="129.75" customHeight="1">
      <c r="B185" s="748" t="s">
        <v>1069</v>
      </c>
      <c r="C185" s="748" t="s">
        <v>1070</v>
      </c>
      <c r="D185" s="748"/>
      <c r="E185" s="354" t="s">
        <v>1071</v>
      </c>
      <c r="F185" s="343"/>
      <c r="G185" s="341"/>
    </row>
    <row r="186" spans="2:7" ht="96.75" customHeight="1">
      <c r="B186" s="748" t="s">
        <v>1072</v>
      </c>
      <c r="C186" s="748" t="s">
        <v>1073</v>
      </c>
      <c r="D186" s="748"/>
      <c r="E186" s="354"/>
      <c r="F186" s="341" t="s">
        <v>1072</v>
      </c>
      <c r="G186" s="341" t="s">
        <v>1059</v>
      </c>
    </row>
    <row r="187" spans="2:7" ht="197.25" customHeight="1">
      <c r="B187" s="756" t="s">
        <v>1074</v>
      </c>
      <c r="C187" s="756" t="s">
        <v>1075</v>
      </c>
      <c r="D187" s="756"/>
      <c r="E187" s="757"/>
      <c r="F187" s="355" t="s">
        <v>1074</v>
      </c>
      <c r="G187" s="355" t="s">
        <v>1059</v>
      </c>
    </row>
    <row r="188" spans="2:7" ht="21.6" customHeight="1">
      <c r="B188" s="914" t="s">
        <v>62</v>
      </c>
      <c r="C188" s="914"/>
      <c r="D188" s="914"/>
      <c r="E188" s="914"/>
      <c r="F188" s="914"/>
      <c r="G188" s="914"/>
    </row>
    <row r="189" spans="2:7" ht="30" customHeight="1">
      <c r="B189" s="913" t="s">
        <v>1037</v>
      </c>
      <c r="C189" s="913"/>
      <c r="D189" s="913"/>
      <c r="E189" s="913"/>
      <c r="F189" s="913"/>
      <c r="G189" s="913"/>
    </row>
    <row r="190" spans="2:7" ht="354.75" customHeight="1">
      <c r="B190" s="748"/>
      <c r="C190" s="748" t="s">
        <v>1038</v>
      </c>
      <c r="D190" s="748"/>
      <c r="E190" s="344" t="s">
        <v>1076</v>
      </c>
      <c r="F190" s="343"/>
      <c r="G190" s="343"/>
    </row>
    <row r="191" spans="2:7" ht="20.100000000000001" customHeight="1">
      <c r="B191" s="914" t="s">
        <v>65</v>
      </c>
      <c r="C191" s="914"/>
      <c r="D191" s="914"/>
      <c r="E191" s="914"/>
      <c r="F191" s="914"/>
      <c r="G191" s="914"/>
    </row>
    <row r="192" spans="2:7" ht="30" customHeight="1">
      <c r="B192" s="913" t="s">
        <v>1037</v>
      </c>
      <c r="C192" s="913"/>
      <c r="D192" s="913"/>
      <c r="E192" s="913"/>
      <c r="F192" s="913"/>
      <c r="G192" s="913"/>
    </row>
    <row r="193" spans="2:7" ht="348.75" customHeight="1">
      <c r="B193" s="748"/>
      <c r="C193" s="748" t="s">
        <v>1038</v>
      </c>
      <c r="D193" s="748"/>
      <c r="E193" s="341" t="s">
        <v>1077</v>
      </c>
      <c r="F193" s="343"/>
      <c r="G193" s="343"/>
    </row>
    <row r="194" spans="2:7" ht="21" customHeight="1">
      <c r="B194" s="914" t="s">
        <v>1078</v>
      </c>
      <c r="C194" s="914"/>
      <c r="D194" s="914"/>
      <c r="E194" s="914"/>
      <c r="F194" s="914"/>
      <c r="G194" s="914"/>
    </row>
    <row r="195" spans="2:7" ht="30" customHeight="1">
      <c r="B195" s="913" t="s">
        <v>1037</v>
      </c>
      <c r="C195" s="913"/>
      <c r="D195" s="913"/>
      <c r="E195" s="913"/>
      <c r="F195" s="913"/>
      <c r="G195" s="913"/>
    </row>
    <row r="196" spans="2:7" ht="345" customHeight="1">
      <c r="B196" s="748"/>
      <c r="C196" s="748" t="s">
        <v>1038</v>
      </c>
      <c r="D196" s="748"/>
      <c r="E196" s="341" t="s">
        <v>1079</v>
      </c>
      <c r="F196" s="341" t="s">
        <v>1080</v>
      </c>
      <c r="G196" s="341" t="s">
        <v>1081</v>
      </c>
    </row>
    <row r="197" spans="2:7" ht="14.25" hidden="1">
      <c r="B197" s="914" t="s">
        <v>48</v>
      </c>
      <c r="C197" s="914"/>
      <c r="D197" s="914"/>
      <c r="E197" s="914"/>
      <c r="F197" s="914"/>
      <c r="G197" s="914"/>
    </row>
    <row r="198" spans="2:7" ht="30" customHeight="1">
      <c r="B198" s="913" t="s">
        <v>1037</v>
      </c>
      <c r="C198" s="913"/>
      <c r="D198" s="913"/>
      <c r="E198" s="913"/>
      <c r="F198" s="913"/>
      <c r="G198" s="913"/>
    </row>
    <row r="199" spans="2:7" ht="354" customHeight="1">
      <c r="B199" s="748"/>
      <c r="C199" s="748" t="s">
        <v>1038</v>
      </c>
      <c r="D199" s="748"/>
      <c r="E199" s="341" t="s">
        <v>1082</v>
      </c>
      <c r="F199" s="341" t="s">
        <v>1080</v>
      </c>
      <c r="G199" s="341" t="s">
        <v>1083</v>
      </c>
    </row>
    <row r="200" spans="2:7" ht="30" customHeight="1">
      <c r="B200" s="912" t="s">
        <v>1084</v>
      </c>
      <c r="C200" s="913"/>
      <c r="D200" s="913"/>
      <c r="E200" s="913"/>
      <c r="F200" s="913"/>
      <c r="G200" s="913"/>
    </row>
    <row r="201" spans="2:7" ht="45" customHeight="1">
      <c r="B201" s="748" t="s">
        <v>1085</v>
      </c>
      <c r="C201" s="748" t="s">
        <v>1086</v>
      </c>
      <c r="D201" s="748"/>
      <c r="E201" s="341" t="s">
        <v>1087</v>
      </c>
      <c r="F201" s="343"/>
      <c r="G201" s="343"/>
    </row>
    <row r="202" spans="2:7" ht="38.25" customHeight="1">
      <c r="B202" s="748" t="s">
        <v>1088</v>
      </c>
      <c r="C202" s="748" t="s">
        <v>1089</v>
      </c>
      <c r="D202" s="748"/>
      <c r="E202" s="341" t="s">
        <v>1090</v>
      </c>
      <c r="F202" s="341"/>
      <c r="G202" s="343"/>
    </row>
    <row r="203" spans="2:7" ht="33" customHeight="1">
      <c r="B203" s="748" t="s">
        <v>1091</v>
      </c>
      <c r="C203" s="748" t="s">
        <v>1092</v>
      </c>
      <c r="D203" s="748"/>
      <c r="E203" s="341" t="s">
        <v>1090</v>
      </c>
      <c r="F203" s="341"/>
      <c r="G203" s="343"/>
    </row>
    <row r="204" spans="2:7" ht="30" customHeight="1">
      <c r="B204" s="912" t="s">
        <v>1093</v>
      </c>
      <c r="C204" s="913"/>
      <c r="D204" s="913"/>
      <c r="E204" s="913"/>
      <c r="F204" s="913"/>
      <c r="G204" s="913"/>
    </row>
    <row r="205" spans="2:7" ht="99" customHeight="1">
      <c r="B205" s="748" t="s">
        <v>1094</v>
      </c>
      <c r="C205" s="748" t="s">
        <v>1095</v>
      </c>
      <c r="D205" s="748"/>
      <c r="E205" s="354" t="s">
        <v>1096</v>
      </c>
      <c r="F205" s="751" t="s">
        <v>1097</v>
      </c>
      <c r="G205" s="751" t="s">
        <v>1098</v>
      </c>
    </row>
    <row r="206" spans="2:7" ht="17.45" customHeight="1">
      <c r="B206" s="914" t="s">
        <v>41</v>
      </c>
      <c r="C206" s="914"/>
      <c r="D206" s="914"/>
      <c r="E206" s="914"/>
      <c r="F206" s="914"/>
      <c r="G206" s="914"/>
    </row>
    <row r="207" spans="2:7" ht="30" customHeight="1">
      <c r="B207" s="913" t="s">
        <v>1037</v>
      </c>
      <c r="C207" s="913"/>
      <c r="D207" s="913"/>
      <c r="E207" s="913"/>
      <c r="F207" s="913"/>
      <c r="G207" s="913"/>
    </row>
    <row r="208" spans="2:7" ht="357.75" customHeight="1">
      <c r="B208" s="748"/>
      <c r="C208" s="748" t="s">
        <v>1038</v>
      </c>
      <c r="D208" s="748"/>
      <c r="E208" s="341" t="s">
        <v>1099</v>
      </c>
      <c r="F208" s="341" t="s">
        <v>1080</v>
      </c>
      <c r="G208" s="341" t="s">
        <v>1100</v>
      </c>
    </row>
    <row r="209" spans="2:7" ht="30" customHeight="1">
      <c r="B209" s="912" t="s">
        <v>1101</v>
      </c>
      <c r="C209" s="913"/>
      <c r="D209" s="913"/>
      <c r="E209" s="913"/>
      <c r="F209" s="913"/>
      <c r="G209" s="913"/>
    </row>
    <row r="210" spans="2:7" ht="39.75" customHeight="1">
      <c r="B210" s="748" t="s">
        <v>1102</v>
      </c>
      <c r="C210" s="748" t="s">
        <v>1103</v>
      </c>
      <c r="D210" s="748"/>
      <c r="E210" s="751" t="s">
        <v>1104</v>
      </c>
      <c r="F210" s="343"/>
      <c r="G210" s="343"/>
    </row>
    <row r="211" spans="2:7" ht="41.25" customHeight="1">
      <c r="B211" s="748" t="s">
        <v>1105</v>
      </c>
      <c r="C211" s="748" t="s">
        <v>1106</v>
      </c>
      <c r="D211" s="748"/>
      <c r="E211" s="751" t="s">
        <v>1104</v>
      </c>
      <c r="F211" s="343"/>
      <c r="G211" s="343"/>
    </row>
    <row r="212" spans="2:7" ht="37.5" customHeight="1">
      <c r="B212" s="748" t="s">
        <v>1107</v>
      </c>
      <c r="C212" s="748" t="s">
        <v>1108</v>
      </c>
      <c r="D212" s="748"/>
      <c r="E212" s="343"/>
      <c r="F212" s="356" t="s">
        <v>1107</v>
      </c>
      <c r="G212" s="341" t="s">
        <v>1109</v>
      </c>
    </row>
    <row r="213" spans="2:7" ht="30" customHeight="1">
      <c r="B213" s="912" t="s">
        <v>1110</v>
      </c>
      <c r="C213" s="913"/>
      <c r="D213" s="913"/>
      <c r="E213" s="913"/>
      <c r="F213" s="913"/>
      <c r="G213" s="913"/>
    </row>
    <row r="214" spans="2:7" ht="85.5" customHeight="1">
      <c r="B214" s="748" t="s">
        <v>1111</v>
      </c>
      <c r="C214" s="748" t="s">
        <v>1112</v>
      </c>
      <c r="D214" s="748"/>
      <c r="E214" s="344" t="s">
        <v>1113</v>
      </c>
      <c r="F214" s="357"/>
      <c r="G214" s="343"/>
    </row>
    <row r="215" spans="2:7" ht="30" customHeight="1">
      <c r="B215" s="912" t="s">
        <v>1114</v>
      </c>
      <c r="C215" s="913"/>
      <c r="D215" s="913"/>
      <c r="E215" s="913"/>
      <c r="F215" s="913"/>
      <c r="G215" s="913"/>
    </row>
    <row r="216" spans="2:7" ht="48.75" customHeight="1">
      <c r="B216" s="748" t="s">
        <v>1115</v>
      </c>
      <c r="C216" s="748" t="s">
        <v>1116</v>
      </c>
      <c r="D216" s="748"/>
      <c r="E216" s="751" t="s">
        <v>1117</v>
      </c>
      <c r="F216" s="343"/>
      <c r="G216" s="343"/>
    </row>
    <row r="217" spans="2:7" ht="16.5" customHeight="1">
      <c r="B217" s="748" t="s">
        <v>1118</v>
      </c>
      <c r="C217" s="748" t="s">
        <v>1119</v>
      </c>
      <c r="D217" s="748"/>
      <c r="E217" s="915" t="s">
        <v>1120</v>
      </c>
      <c r="F217" s="352"/>
      <c r="G217" s="352"/>
    </row>
    <row r="218" spans="2:7" ht="32.25" customHeight="1">
      <c r="B218" s="748" t="s">
        <v>1121</v>
      </c>
      <c r="C218" s="748" t="s">
        <v>1122</v>
      </c>
      <c r="D218" s="748"/>
      <c r="E218" s="916"/>
      <c r="F218" s="345"/>
      <c r="G218" s="345"/>
    </row>
    <row r="219" spans="2:7" ht="22.5" customHeight="1">
      <c r="B219" s="748" t="s">
        <v>1123</v>
      </c>
      <c r="C219" s="748" t="s">
        <v>1124</v>
      </c>
      <c r="D219" s="748"/>
      <c r="E219" s="917"/>
      <c r="F219" s="347"/>
      <c r="G219" s="347"/>
    </row>
    <row r="220" spans="2:7" ht="30" customHeight="1">
      <c r="B220" s="912" t="s">
        <v>1125</v>
      </c>
      <c r="C220" s="913"/>
      <c r="D220" s="913"/>
      <c r="E220" s="913"/>
      <c r="F220" s="913"/>
      <c r="G220" s="913"/>
    </row>
    <row r="221" spans="2:7" ht="33" customHeight="1">
      <c r="B221" s="748" t="s">
        <v>1126</v>
      </c>
      <c r="C221" s="748" t="s">
        <v>1127</v>
      </c>
      <c r="D221" s="748"/>
      <c r="E221" s="341" t="s">
        <v>1128</v>
      </c>
      <c r="F221" s="358"/>
      <c r="G221" s="343"/>
    </row>
    <row r="222" spans="2:7" ht="30" customHeight="1">
      <c r="B222" s="912" t="s">
        <v>1129</v>
      </c>
      <c r="C222" s="913"/>
      <c r="D222" s="913"/>
      <c r="E222" s="913"/>
      <c r="F222" s="913"/>
      <c r="G222" s="913"/>
    </row>
    <row r="223" spans="2:7" ht="53.25" customHeight="1">
      <c r="B223" s="748" t="s">
        <v>1130</v>
      </c>
      <c r="C223" s="748" t="s">
        <v>1131</v>
      </c>
      <c r="D223" s="748"/>
      <c r="E223" s="341" t="s">
        <v>1132</v>
      </c>
      <c r="F223" s="343"/>
      <c r="G223" s="343"/>
    </row>
    <row r="224" spans="2:7" ht="21.6" customHeight="1">
      <c r="B224" s="914" t="s">
        <v>74</v>
      </c>
      <c r="C224" s="914"/>
      <c r="D224" s="914"/>
      <c r="E224" s="914"/>
      <c r="F224" s="914"/>
      <c r="G224" s="914"/>
    </row>
    <row r="225" spans="2:7" ht="30" customHeight="1">
      <c r="B225" s="913" t="s">
        <v>1037</v>
      </c>
      <c r="C225" s="913"/>
      <c r="D225" s="913"/>
      <c r="E225" s="913"/>
      <c r="F225" s="913"/>
      <c r="G225" s="913"/>
    </row>
    <row r="226" spans="2:7" ht="347.25" customHeight="1">
      <c r="B226" s="748"/>
      <c r="C226" s="748" t="s">
        <v>1038</v>
      </c>
      <c r="D226" s="748"/>
      <c r="E226" s="341" t="s">
        <v>1133</v>
      </c>
      <c r="F226" s="341" t="s">
        <v>1080</v>
      </c>
      <c r="G226" s="341" t="s">
        <v>1081</v>
      </c>
    </row>
    <row r="227" spans="2:7" ht="27.75" customHeight="1">
      <c r="B227" s="918" t="s">
        <v>1134</v>
      </c>
      <c r="C227" s="918"/>
      <c r="D227" s="918"/>
      <c r="E227" s="918"/>
      <c r="F227" s="918"/>
      <c r="G227" s="918"/>
    </row>
    <row r="228" spans="2:7" ht="39.950000000000003" customHeight="1">
      <c r="B228" s="919" t="s">
        <v>1135</v>
      </c>
      <c r="C228" s="919"/>
      <c r="D228" s="919"/>
      <c r="E228" s="919"/>
      <c r="F228" s="919"/>
      <c r="G228" s="919"/>
    </row>
  </sheetData>
  <sheetProtection algorithmName="SHA-512" hashValue="Z3HQfAcpL3joLddlaVNYUGRdB7VC097qps9UaAMEUqboONDvxFIjZo8KFfqccQBdi4jfJudbrNilqy8HJHSbgw==" saltValue="KNuN7ULIH4jZmJ4mVgYF/Q==" spinCount="100000" sheet="1" objects="1" scenarios="1"/>
  <mergeCells count="147">
    <mergeCell ref="B111:G111"/>
    <mergeCell ref="B112:B114"/>
    <mergeCell ref="B116:G116"/>
    <mergeCell ref="E117:E119"/>
    <mergeCell ref="F117:F119"/>
    <mergeCell ref="G117:G119"/>
    <mergeCell ref="E112:E114"/>
    <mergeCell ref="B2:D2"/>
    <mergeCell ref="B224:G224"/>
    <mergeCell ref="E69:E73"/>
    <mergeCell ref="F69:F73"/>
    <mergeCell ref="G69:G73"/>
    <mergeCell ref="B70:B73"/>
    <mergeCell ref="B74:G74"/>
    <mergeCell ref="B60:B67"/>
    <mergeCell ref="E60:E67"/>
    <mergeCell ref="F60:F67"/>
    <mergeCell ref="G60:G67"/>
    <mergeCell ref="B68:G68"/>
    <mergeCell ref="B82:G82"/>
    <mergeCell ref="B83:B84"/>
    <mergeCell ref="B3:E3"/>
    <mergeCell ref="F5:G5"/>
    <mergeCell ref="B6:E6"/>
    <mergeCell ref="B7:G7"/>
    <mergeCell ref="F19:G22"/>
    <mergeCell ref="B23:G23"/>
    <mergeCell ref="B24:B25"/>
    <mergeCell ref="E24:E25"/>
    <mergeCell ref="F24:G25"/>
    <mergeCell ref="B26:G26"/>
    <mergeCell ref="F8:G11"/>
    <mergeCell ref="B12:G12"/>
    <mergeCell ref="F13:G17"/>
    <mergeCell ref="E14:E17"/>
    <mergeCell ref="B15:B17"/>
    <mergeCell ref="B18:G18"/>
    <mergeCell ref="B39:G39"/>
    <mergeCell ref="E40:E45"/>
    <mergeCell ref="F40:F45"/>
    <mergeCell ref="G40:G45"/>
    <mergeCell ref="B41:B45"/>
    <mergeCell ref="E27:E30"/>
    <mergeCell ref="F27:G30"/>
    <mergeCell ref="B28:B30"/>
    <mergeCell ref="B31:G31"/>
    <mergeCell ref="B32:G32"/>
    <mergeCell ref="B34:B36"/>
    <mergeCell ref="B53:B54"/>
    <mergeCell ref="B56:G56"/>
    <mergeCell ref="B57:G57"/>
    <mergeCell ref="E58:E59"/>
    <mergeCell ref="F58:F59"/>
    <mergeCell ref="G58:G59"/>
    <mergeCell ref="B46:B47"/>
    <mergeCell ref="B50:G50"/>
    <mergeCell ref="B51:B52"/>
    <mergeCell ref="B86:G86"/>
    <mergeCell ref="B89:G89"/>
    <mergeCell ref="E90:E94"/>
    <mergeCell ref="B91:B94"/>
    <mergeCell ref="F91:F94"/>
    <mergeCell ref="G91:G94"/>
    <mergeCell ref="B77:G77"/>
    <mergeCell ref="B79:B80"/>
    <mergeCell ref="E79:E80"/>
    <mergeCell ref="F79:F80"/>
    <mergeCell ref="G79:G80"/>
    <mergeCell ref="B104:G104"/>
    <mergeCell ref="B105:B109"/>
    <mergeCell ref="E105:E110"/>
    <mergeCell ref="F105:F110"/>
    <mergeCell ref="G105:G110"/>
    <mergeCell ref="B95:G95"/>
    <mergeCell ref="B98:G98"/>
    <mergeCell ref="B100:G100"/>
    <mergeCell ref="E101:E103"/>
    <mergeCell ref="F101:F103"/>
    <mergeCell ref="G101:G103"/>
    <mergeCell ref="B173:G173"/>
    <mergeCell ref="F112:G114"/>
    <mergeCell ref="B139:G139"/>
    <mergeCell ref="E140:E142"/>
    <mergeCell ref="E143:E144"/>
    <mergeCell ref="F143:F144"/>
    <mergeCell ref="G143:G144"/>
    <mergeCell ref="E131:E133"/>
    <mergeCell ref="F131:F133"/>
    <mergeCell ref="G131:G133"/>
    <mergeCell ref="B134:G134"/>
    <mergeCell ref="B135:B138"/>
    <mergeCell ref="E135:E138"/>
    <mergeCell ref="F135:F138"/>
    <mergeCell ref="G135:G138"/>
    <mergeCell ref="B120:G120"/>
    <mergeCell ref="B121:G121"/>
    <mergeCell ref="B123:G123"/>
    <mergeCell ref="B124:B127"/>
    <mergeCell ref="B128:B129"/>
    <mergeCell ref="E128:E129"/>
    <mergeCell ref="G128:G129"/>
    <mergeCell ref="F128:F129"/>
    <mergeCell ref="B228:G228"/>
    <mergeCell ref="B162:G162"/>
    <mergeCell ref="B165:G165"/>
    <mergeCell ref="B166:G166"/>
    <mergeCell ref="F167:G168"/>
    <mergeCell ref="B169:G169"/>
    <mergeCell ref="F170:G171"/>
    <mergeCell ref="B180:G180"/>
    <mergeCell ref="B145:G145"/>
    <mergeCell ref="B146:B147"/>
    <mergeCell ref="B148:G148"/>
    <mergeCell ref="B149:B150"/>
    <mergeCell ref="E149:E154"/>
    <mergeCell ref="F149:F154"/>
    <mergeCell ref="G149:G154"/>
    <mergeCell ref="B151:B152"/>
    <mergeCell ref="B156:G156"/>
    <mergeCell ref="B155:G155"/>
    <mergeCell ref="B158:G158"/>
    <mergeCell ref="B159:B161"/>
    <mergeCell ref="E160:E161"/>
    <mergeCell ref="F160:F161"/>
    <mergeCell ref="G160:G161"/>
    <mergeCell ref="B172:G172"/>
    <mergeCell ref="B220:G220"/>
    <mergeCell ref="B222:G222"/>
    <mergeCell ref="B206:G206"/>
    <mergeCell ref="B207:G207"/>
    <mergeCell ref="B209:G209"/>
    <mergeCell ref="B213:G213"/>
    <mergeCell ref="B215:G215"/>
    <mergeCell ref="E217:E219"/>
    <mergeCell ref="B227:G227"/>
    <mergeCell ref="B225:G225"/>
    <mergeCell ref="B175:G175"/>
    <mergeCell ref="B195:G195"/>
    <mergeCell ref="B204:G204"/>
    <mergeCell ref="B197:G197"/>
    <mergeCell ref="B198:G198"/>
    <mergeCell ref="B200:G200"/>
    <mergeCell ref="B188:G188"/>
    <mergeCell ref="B189:G189"/>
    <mergeCell ref="B191:G191"/>
    <mergeCell ref="B192:G192"/>
    <mergeCell ref="B194:G194"/>
  </mergeCells>
  <hyperlinks>
    <hyperlink ref="E115" r:id="rId1" xr:uid="{92BFE16E-CB09-441F-BF48-D1CE9547AA1D}"/>
  </hyperlinks>
  <pageMargins left="0.25" right="0.25" top="0.75" bottom="0.75" header="0.3" footer="0.3"/>
  <pageSetup paperSize="8" scale="82" fitToHeight="0" orientation="landscape" r:id="rId2"/>
  <rowBreaks count="12" manualBreakCount="12">
    <brk id="17" max="16383" man="1"/>
    <brk id="30" max="16383" man="1"/>
    <brk id="49" max="16383" man="1"/>
    <brk id="67" max="16383" man="1"/>
    <brk id="81" max="16383" man="1"/>
    <brk id="119" max="16383" man="1"/>
    <brk id="174" max="16383" man="1"/>
    <brk id="187" max="16383" man="1"/>
    <brk id="193" max="16383" man="1"/>
    <brk id="199" max="16383" man="1"/>
    <brk id="212" max="16383" man="1"/>
    <brk id="226" max="16383"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A297-EE3E-40D7-8C24-C1FE870E3A0A}">
  <sheetPr>
    <tabColor rgb="FF3798FF"/>
    <pageSetUpPr fitToPage="1"/>
  </sheetPr>
  <dimension ref="A1:E77"/>
  <sheetViews>
    <sheetView showGridLines="0" zoomScaleNormal="100" zoomScaleSheetLayoutView="100" workbookViewId="0"/>
  </sheetViews>
  <sheetFormatPr defaultColWidth="0" defaultRowHeight="12.75" zeroHeight="1"/>
  <cols>
    <col min="1" max="1" width="5" style="360" customWidth="1"/>
    <col min="2" max="2" width="16.125" style="266" customWidth="1"/>
    <col min="3" max="3" width="113.5" style="267" customWidth="1"/>
    <col min="4" max="4" width="53.625" style="266" customWidth="1"/>
    <col min="5" max="5" width="4.625" style="266" customWidth="1"/>
    <col min="6" max="16384" width="9" style="266" hidden="1"/>
  </cols>
  <sheetData>
    <row r="1" spans="1:5" ht="73.5" customHeight="1">
      <c r="A1" s="59"/>
      <c r="B1" s="60" t="s">
        <v>7</v>
      </c>
      <c r="C1" s="59"/>
      <c r="D1" s="59"/>
      <c r="E1" s="59"/>
    </row>
    <row r="2" spans="1:5" s="362" customFormat="1" ht="30" customHeight="1">
      <c r="A2" s="361"/>
      <c r="B2" s="951" t="s">
        <v>1136</v>
      </c>
      <c r="C2" s="951"/>
      <c r="D2" s="951"/>
      <c r="E2" s="758"/>
    </row>
    <row r="3" spans="1:5" ht="15">
      <c r="B3" s="363"/>
      <c r="C3" s="364"/>
      <c r="D3" s="363"/>
      <c r="E3" s="759"/>
    </row>
    <row r="4" spans="1:5" ht="49.5" customHeight="1">
      <c r="B4" s="365" t="s">
        <v>1137</v>
      </c>
      <c r="C4" s="365" t="s">
        <v>1138</v>
      </c>
      <c r="D4" s="365" t="s">
        <v>1139</v>
      </c>
      <c r="E4" s="759"/>
    </row>
    <row r="5" spans="1:5" ht="30" customHeight="1">
      <c r="B5" s="970" t="s">
        <v>1140</v>
      </c>
      <c r="C5" s="970"/>
      <c r="D5" s="970"/>
      <c r="E5" s="759"/>
    </row>
    <row r="6" spans="1:5" ht="15.95" customHeight="1">
      <c r="B6" s="965" t="s">
        <v>1141</v>
      </c>
      <c r="C6" s="965"/>
      <c r="D6" s="965"/>
      <c r="E6" s="759"/>
    </row>
    <row r="7" spans="1:5" ht="20.100000000000001" customHeight="1">
      <c r="B7" s="962" t="s">
        <v>1142</v>
      </c>
      <c r="C7" s="962"/>
      <c r="D7" s="366" t="s">
        <v>1143</v>
      </c>
      <c r="E7" s="759"/>
    </row>
    <row r="8" spans="1:5" ht="14.25">
      <c r="B8" s="760" t="s">
        <v>1144</v>
      </c>
      <c r="C8" s="761" t="s">
        <v>1145</v>
      </c>
      <c r="D8" s="366" t="s">
        <v>1146</v>
      </c>
      <c r="E8" s="759"/>
    </row>
    <row r="9" spans="1:5" ht="14.25">
      <c r="B9" s="760" t="s">
        <v>1147</v>
      </c>
      <c r="C9" s="761" t="s">
        <v>1148</v>
      </c>
      <c r="D9" s="762" t="s">
        <v>1149</v>
      </c>
      <c r="E9" s="759"/>
    </row>
    <row r="10" spans="1:5" ht="14.25">
      <c r="B10" s="763" t="s">
        <v>1150</v>
      </c>
      <c r="C10" s="761" t="s">
        <v>1151</v>
      </c>
      <c r="D10" s="764"/>
      <c r="E10" s="759"/>
    </row>
    <row r="11" spans="1:5" ht="15.95" customHeight="1">
      <c r="B11" s="965" t="s">
        <v>1152</v>
      </c>
      <c r="C11" s="965"/>
      <c r="D11" s="965"/>
      <c r="E11" s="759"/>
    </row>
    <row r="12" spans="1:5" ht="20.100000000000001" customHeight="1">
      <c r="B12" s="964" t="s">
        <v>1153</v>
      </c>
      <c r="C12" s="964"/>
      <c r="D12" s="367" t="s">
        <v>1143</v>
      </c>
      <c r="E12" s="759"/>
    </row>
    <row r="13" spans="1:5" ht="14.25">
      <c r="B13" s="760" t="s">
        <v>1154</v>
      </c>
      <c r="C13" s="761" t="s">
        <v>1155</v>
      </c>
      <c r="D13" s="366" t="s">
        <v>1146</v>
      </c>
      <c r="E13" s="759"/>
    </row>
    <row r="14" spans="1:5" ht="14.25">
      <c r="B14" s="760" t="s">
        <v>1156</v>
      </c>
      <c r="C14" s="761" t="s">
        <v>1157</v>
      </c>
      <c r="D14" s="368" t="s">
        <v>1158</v>
      </c>
      <c r="E14" s="759"/>
    </row>
    <row r="15" spans="1:5" ht="30" customHeight="1">
      <c r="B15" s="760" t="s">
        <v>1159</v>
      </c>
      <c r="C15" s="761" t="s">
        <v>1160</v>
      </c>
      <c r="D15" s="366" t="s">
        <v>1161</v>
      </c>
      <c r="E15" s="759"/>
    </row>
    <row r="16" spans="1:5" ht="14.25">
      <c r="B16" s="760" t="s">
        <v>1162</v>
      </c>
      <c r="C16" s="761" t="s">
        <v>1163</v>
      </c>
      <c r="D16" s="762" t="s">
        <v>1149</v>
      </c>
      <c r="E16" s="759"/>
    </row>
    <row r="17" spans="2:4" ht="31.5" customHeight="1">
      <c r="B17" s="763" t="s">
        <v>1164</v>
      </c>
      <c r="C17" s="765" t="s">
        <v>1165</v>
      </c>
      <c r="D17" s="760"/>
    </row>
    <row r="18" spans="2:4" ht="14.25">
      <c r="B18" s="967" t="s">
        <v>1166</v>
      </c>
      <c r="C18" s="967"/>
      <c r="D18" s="967"/>
    </row>
    <row r="19" spans="2:4" ht="14.25">
      <c r="B19" s="962" t="s">
        <v>1167</v>
      </c>
      <c r="C19" s="369" t="s">
        <v>1168</v>
      </c>
      <c r="D19" s="366" t="s">
        <v>1146</v>
      </c>
    </row>
    <row r="20" spans="2:4" ht="14.25">
      <c r="B20" s="962"/>
      <c r="C20" s="766" t="s">
        <v>1169</v>
      </c>
      <c r="D20" s="762" t="s">
        <v>1149</v>
      </c>
    </row>
    <row r="21" spans="2:4" ht="31.5" customHeight="1">
      <c r="B21" s="268"/>
      <c r="C21" s="767"/>
      <c r="D21" s="768" t="s">
        <v>1170</v>
      </c>
    </row>
    <row r="22" spans="2:4" ht="14.25">
      <c r="B22" s="961" t="s">
        <v>1171</v>
      </c>
      <c r="C22" s="959" t="s">
        <v>1172</v>
      </c>
      <c r="D22" s="366" t="s">
        <v>1146</v>
      </c>
    </row>
    <row r="23" spans="2:4" ht="14.25">
      <c r="B23" s="962"/>
      <c r="C23" s="959"/>
      <c r="D23" s="370" t="s">
        <v>1143</v>
      </c>
    </row>
    <row r="24" spans="2:4" ht="21" customHeight="1">
      <c r="B24" s="963"/>
      <c r="C24" s="959"/>
      <c r="D24" s="768" t="s">
        <v>1149</v>
      </c>
    </row>
    <row r="25" spans="2:4" ht="28.5">
      <c r="B25" s="371" t="s">
        <v>1173</v>
      </c>
      <c r="C25" s="769" t="s">
        <v>1174</v>
      </c>
      <c r="D25" s="770" t="s">
        <v>1059</v>
      </c>
    </row>
    <row r="26" spans="2:4" ht="45" customHeight="1">
      <c r="B26" s="372" t="s">
        <v>1175</v>
      </c>
      <c r="C26" s="771" t="s">
        <v>1176</v>
      </c>
      <c r="D26" s="763" t="s">
        <v>1059</v>
      </c>
    </row>
    <row r="27" spans="2:4" ht="15.95" customHeight="1">
      <c r="B27" s="968" t="s">
        <v>1177</v>
      </c>
      <c r="C27" s="968"/>
      <c r="D27" s="968"/>
    </row>
    <row r="28" spans="2:4" ht="20.100000000000001" customHeight="1">
      <c r="B28" s="965" t="s">
        <v>1178</v>
      </c>
      <c r="C28" s="965"/>
      <c r="D28" s="965"/>
    </row>
    <row r="29" spans="2:4" ht="14.25">
      <c r="B29" s="964" t="s">
        <v>1179</v>
      </c>
      <c r="C29" s="964"/>
      <c r="D29" s="366" t="s">
        <v>1161</v>
      </c>
    </row>
    <row r="30" spans="2:4" ht="14.25">
      <c r="B30" s="957" t="s">
        <v>1180</v>
      </c>
      <c r="C30" s="957" t="s">
        <v>1181</v>
      </c>
      <c r="D30" s="366" t="s">
        <v>1182</v>
      </c>
    </row>
    <row r="31" spans="2:4" ht="14.25">
      <c r="B31" s="957"/>
      <c r="C31" s="957"/>
      <c r="D31" s="366" t="s">
        <v>673</v>
      </c>
    </row>
    <row r="32" spans="2:4" ht="14.25">
      <c r="B32" s="957"/>
      <c r="C32" s="957"/>
      <c r="D32" s="366" t="s">
        <v>47</v>
      </c>
    </row>
    <row r="33" spans="1:5" ht="14.25">
      <c r="B33" s="957"/>
      <c r="C33" s="957"/>
      <c r="D33" s="366" t="s">
        <v>80</v>
      </c>
      <c r="E33" s="759"/>
    </row>
    <row r="34" spans="1:5" ht="14.25">
      <c r="B34" s="957"/>
      <c r="C34" s="957"/>
      <c r="D34" s="366" t="s">
        <v>1143</v>
      </c>
      <c r="E34" s="759"/>
    </row>
    <row r="35" spans="1:5" ht="14.25">
      <c r="B35" s="957"/>
      <c r="C35" s="957"/>
      <c r="D35" s="373" t="s">
        <v>1146</v>
      </c>
      <c r="E35" s="759"/>
    </row>
    <row r="36" spans="1:5" ht="14.25">
      <c r="A36" s="759"/>
      <c r="B36" s="957"/>
      <c r="C36" s="957"/>
      <c r="D36" s="374" t="s">
        <v>1183</v>
      </c>
      <c r="E36" s="759"/>
    </row>
    <row r="37" spans="1:5" s="140" customFormat="1" ht="14.25">
      <c r="A37" s="416"/>
      <c r="B37" s="957"/>
      <c r="C37" s="957"/>
      <c r="D37" s="374" t="s">
        <v>1184</v>
      </c>
      <c r="E37" s="416"/>
    </row>
    <row r="38" spans="1:5" ht="14.25">
      <c r="B38" s="957"/>
      <c r="C38" s="957"/>
      <c r="D38" s="374" t="s">
        <v>1185</v>
      </c>
      <c r="E38" s="759"/>
    </row>
    <row r="39" spans="1:5" ht="14.25">
      <c r="B39" s="957"/>
      <c r="C39" s="957"/>
      <c r="D39" s="375" t="s">
        <v>1186</v>
      </c>
      <c r="E39" s="759"/>
    </row>
    <row r="40" spans="1:5" ht="14.25">
      <c r="B40" s="957"/>
      <c r="C40" s="957"/>
      <c r="D40" s="375" t="s">
        <v>1187</v>
      </c>
      <c r="E40" s="759"/>
    </row>
    <row r="41" spans="1:5" ht="14.25">
      <c r="B41" s="957"/>
      <c r="C41" s="957"/>
      <c r="D41" s="375" t="s">
        <v>1188</v>
      </c>
      <c r="E41" s="759"/>
    </row>
    <row r="42" spans="1:5" ht="14.25">
      <c r="B42" s="957"/>
      <c r="C42" s="957"/>
      <c r="D42" s="762" t="s">
        <v>1189</v>
      </c>
      <c r="E42" s="759"/>
    </row>
    <row r="43" spans="1:5" ht="14.25">
      <c r="B43" s="957"/>
      <c r="C43" s="957"/>
      <c r="D43" s="376" t="s">
        <v>1149</v>
      </c>
      <c r="E43" s="377"/>
    </row>
    <row r="44" spans="1:5" ht="30" customHeight="1">
      <c r="B44" s="958"/>
      <c r="C44" s="958"/>
      <c r="D44" s="762" t="s">
        <v>1170</v>
      </c>
      <c r="E44" s="759"/>
    </row>
    <row r="45" spans="1:5" ht="20.100000000000001" customHeight="1">
      <c r="A45" s="759"/>
      <c r="B45" s="965" t="s">
        <v>1190</v>
      </c>
      <c r="C45" s="965"/>
      <c r="D45" s="965"/>
      <c r="E45" s="759"/>
    </row>
    <row r="46" spans="1:5" ht="14.25">
      <c r="B46" s="964" t="s">
        <v>1191</v>
      </c>
      <c r="C46" s="964"/>
      <c r="D46" s="374" t="s">
        <v>1143</v>
      </c>
      <c r="E46" s="759"/>
    </row>
    <row r="47" spans="1:5" ht="14.25">
      <c r="B47" s="760" t="s">
        <v>1192</v>
      </c>
      <c r="C47" s="761" t="s">
        <v>1193</v>
      </c>
      <c r="D47" s="374" t="s">
        <v>1190</v>
      </c>
      <c r="E47" s="759"/>
    </row>
    <row r="48" spans="1:5" ht="16.5" customHeight="1">
      <c r="B48" s="760" t="s">
        <v>1194</v>
      </c>
      <c r="C48" s="761" t="s">
        <v>1195</v>
      </c>
      <c r="D48" s="366" t="s">
        <v>1146</v>
      </c>
      <c r="E48" s="759"/>
    </row>
    <row r="49" spans="2:4" ht="14.25">
      <c r="B49" s="957" t="s">
        <v>1196</v>
      </c>
      <c r="C49" s="959" t="s">
        <v>1197</v>
      </c>
      <c r="D49" s="762" t="s">
        <v>1198</v>
      </c>
    </row>
    <row r="50" spans="2:4" ht="28.5">
      <c r="B50" s="958"/>
      <c r="C50" s="966"/>
      <c r="D50" s="762" t="s">
        <v>1170</v>
      </c>
    </row>
    <row r="51" spans="2:4" ht="15.95" customHeight="1">
      <c r="B51" s="965" t="s">
        <v>1199</v>
      </c>
      <c r="C51" s="965"/>
      <c r="D51" s="965"/>
    </row>
    <row r="52" spans="2:4" ht="14.25">
      <c r="B52" s="964" t="s">
        <v>1200</v>
      </c>
      <c r="C52" s="964"/>
      <c r="D52" s="366" t="s">
        <v>1146</v>
      </c>
    </row>
    <row r="53" spans="2:4" ht="28.5">
      <c r="B53" s="760" t="s">
        <v>1201</v>
      </c>
      <c r="C53" s="761" t="s">
        <v>1202</v>
      </c>
      <c r="D53" s="762" t="s">
        <v>1149</v>
      </c>
    </row>
    <row r="54" spans="2:4" ht="31.5" customHeight="1">
      <c r="B54" s="760" t="s">
        <v>1203</v>
      </c>
      <c r="C54" s="761" t="s">
        <v>1204</v>
      </c>
      <c r="D54" s="762" t="s">
        <v>1170</v>
      </c>
    </row>
    <row r="55" spans="2:4" ht="15.95" customHeight="1">
      <c r="B55" s="965" t="s">
        <v>1205</v>
      </c>
      <c r="C55" s="965"/>
      <c r="D55" s="965"/>
    </row>
    <row r="56" spans="2:4" ht="14.25">
      <c r="B56" s="969" t="s">
        <v>1206</v>
      </c>
      <c r="C56" s="969"/>
      <c r="D56" s="366" t="s">
        <v>1143</v>
      </c>
    </row>
    <row r="57" spans="2:4" ht="29.45" customHeight="1">
      <c r="B57" s="760" t="s">
        <v>1207</v>
      </c>
      <c r="C57" s="761" t="s">
        <v>1208</v>
      </c>
      <c r="D57" s="366" t="s">
        <v>1146</v>
      </c>
    </row>
    <row r="58" spans="2:4" ht="32.1" customHeight="1">
      <c r="B58" s="760" t="s">
        <v>1209</v>
      </c>
      <c r="C58" s="761" t="s">
        <v>1210</v>
      </c>
      <c r="D58" s="757" t="s">
        <v>1170</v>
      </c>
    </row>
    <row r="59" spans="2:4" ht="29.45" customHeight="1">
      <c r="B59" s="763" t="s">
        <v>1211</v>
      </c>
      <c r="C59" s="765" t="s">
        <v>1212</v>
      </c>
      <c r="D59" s="763"/>
    </row>
    <row r="60" spans="2:4" ht="20.100000000000001" customHeight="1">
      <c r="B60" s="965" t="s">
        <v>1213</v>
      </c>
      <c r="C60" s="965"/>
      <c r="D60" s="965"/>
    </row>
    <row r="61" spans="2:4" ht="20.100000000000001" customHeight="1">
      <c r="B61" s="964" t="s">
        <v>1214</v>
      </c>
      <c r="C61" s="964"/>
      <c r="D61" s="366" t="s">
        <v>1146</v>
      </c>
    </row>
    <row r="62" spans="2:4" ht="28.5">
      <c r="B62" s="763" t="s">
        <v>1215</v>
      </c>
      <c r="C62" s="765" t="s">
        <v>1216</v>
      </c>
      <c r="D62" s="757" t="s">
        <v>1170</v>
      </c>
    </row>
    <row r="63" spans="2:4" ht="27.6" customHeight="1">
      <c r="B63" s="965" t="s">
        <v>1217</v>
      </c>
      <c r="C63" s="965"/>
      <c r="D63" s="965"/>
    </row>
    <row r="64" spans="2:4" ht="30" customHeight="1">
      <c r="B64" s="969" t="s">
        <v>1218</v>
      </c>
      <c r="C64" s="969"/>
      <c r="D64" s="366" t="s">
        <v>1143</v>
      </c>
    </row>
    <row r="65" spans="2:4" ht="14.25">
      <c r="B65" s="760" t="s">
        <v>1219</v>
      </c>
      <c r="C65" s="761" t="s">
        <v>1220</v>
      </c>
      <c r="D65" s="374" t="s">
        <v>1221</v>
      </c>
    </row>
    <row r="66" spans="2:4" ht="14.25">
      <c r="B66" s="760" t="s">
        <v>1222</v>
      </c>
      <c r="C66" s="761" t="s">
        <v>1223</v>
      </c>
      <c r="D66" s="366" t="s">
        <v>1224</v>
      </c>
    </row>
    <row r="67" spans="2:4" ht="14.25">
      <c r="B67" s="760" t="s">
        <v>1225</v>
      </c>
      <c r="C67" s="761" t="s">
        <v>1226</v>
      </c>
      <c r="D67" s="378" t="s">
        <v>47</v>
      </c>
    </row>
    <row r="68" spans="2:4" ht="31.5" customHeight="1">
      <c r="B68" s="760" t="s">
        <v>1227</v>
      </c>
      <c r="C68" s="761" t="s">
        <v>1228</v>
      </c>
      <c r="D68" s="366" t="s">
        <v>1146</v>
      </c>
    </row>
    <row r="69" spans="2:4" ht="30.75" customHeight="1">
      <c r="B69" s="957" t="s">
        <v>1229</v>
      </c>
      <c r="C69" s="959" t="s">
        <v>1230</v>
      </c>
      <c r="D69" s="762" t="s">
        <v>1170</v>
      </c>
    </row>
    <row r="70" spans="2:4" ht="14.25">
      <c r="B70" s="957"/>
      <c r="C70" s="959"/>
      <c r="D70" s="366" t="s">
        <v>1184</v>
      </c>
    </row>
    <row r="71" spans="2:4" ht="14.25">
      <c r="B71" s="958"/>
      <c r="C71" s="960"/>
      <c r="D71" s="768" t="s">
        <v>1149</v>
      </c>
    </row>
    <row r="72" spans="2:4">
      <c r="B72" s="759"/>
      <c r="C72" s="772"/>
      <c r="D72" s="759"/>
    </row>
    <row r="73" spans="2:4">
      <c r="B73" s="759"/>
      <c r="C73" s="772"/>
      <c r="D73" s="759"/>
    </row>
    <row r="74" spans="2:4">
      <c r="B74" s="759"/>
      <c r="C74" s="772"/>
      <c r="D74" s="759"/>
    </row>
    <row r="75" spans="2:4">
      <c r="B75" s="759"/>
      <c r="C75" s="772"/>
      <c r="D75" s="759"/>
    </row>
    <row r="76" spans="2:4">
      <c r="B76" s="759"/>
      <c r="C76" s="772"/>
      <c r="D76" s="759"/>
    </row>
    <row r="77" spans="2:4">
      <c r="B77" s="759"/>
      <c r="C77" s="772"/>
      <c r="D77" s="759"/>
    </row>
  </sheetData>
  <sheetProtection algorithmName="SHA-512" hashValue="482V6rg86uyUpyjE0v5eyjBBVAH1jOSPPbhRQ6nYbWWIbKKE5kaD2UMCyOph4CLtRdaZbgtnAZxXzpfCe8UhUg==" saltValue="0JS3Z+RklgPS0Sc2BJp6xQ==" spinCount="100000" sheet="1" objects="1" scenarios="1"/>
  <mergeCells count="29">
    <mergeCell ref="B2:D2"/>
    <mergeCell ref="B5:D5"/>
    <mergeCell ref="B6:D6"/>
    <mergeCell ref="B7:C7"/>
    <mergeCell ref="B12:C12"/>
    <mergeCell ref="B18:D18"/>
    <mergeCell ref="B19:B20"/>
    <mergeCell ref="B27:D27"/>
    <mergeCell ref="B11:D11"/>
    <mergeCell ref="B64:C64"/>
    <mergeCell ref="B28:D28"/>
    <mergeCell ref="B55:D55"/>
    <mergeCell ref="B56:C56"/>
    <mergeCell ref="B51:D51"/>
    <mergeCell ref="B52:C52"/>
    <mergeCell ref="B69:B71"/>
    <mergeCell ref="C69:C71"/>
    <mergeCell ref="B22:B24"/>
    <mergeCell ref="C22:C24"/>
    <mergeCell ref="B29:C29"/>
    <mergeCell ref="B30:B44"/>
    <mergeCell ref="C30:C44"/>
    <mergeCell ref="B45:D45"/>
    <mergeCell ref="B46:C46"/>
    <mergeCell ref="B49:B50"/>
    <mergeCell ref="C49:C50"/>
    <mergeCell ref="B60:D60"/>
    <mergeCell ref="B61:C61"/>
    <mergeCell ref="B63:D63"/>
  </mergeCells>
  <hyperlinks>
    <hyperlink ref="D7" r:id="rId1" xr:uid="{A8A0AB1C-8832-4C63-BF36-8EECFBACBBA5}"/>
    <hyperlink ref="D12" r:id="rId2" xr:uid="{90F3E532-0C7B-4AC5-B7EE-3E376F1DE301}"/>
    <hyperlink ref="D34" r:id="rId3" xr:uid="{83CE20EE-C691-46B1-882E-E4E1F163B56D}"/>
    <hyperlink ref="D35" r:id="rId4" xr:uid="{82D9F03F-ED10-4061-BDEB-2915F82917B5}"/>
    <hyperlink ref="D29" r:id="rId5" xr:uid="{A026BC04-6B24-40F1-8077-22A08BF7F9FF}"/>
    <hyperlink ref="D30" r:id="rId6" xr:uid="{9E648691-A462-426C-BB4A-F08A35D00F93}"/>
    <hyperlink ref="D31" r:id="rId7" xr:uid="{EF506CDF-CA63-4AFE-B22C-CD8ED4BCF838}"/>
    <hyperlink ref="D32" r:id="rId8" xr:uid="{A71F6641-861B-4469-8397-DD08456018F9}"/>
    <hyperlink ref="D33" r:id="rId9" xr:uid="{C9D35DE0-F898-4E28-BB0A-328F28DA4E9E}"/>
    <hyperlink ref="D65" r:id="rId10" xr:uid="{54927BAB-45FB-41F7-BF4E-17F93AE8258C}"/>
    <hyperlink ref="D56" r:id="rId11" xr:uid="{D9CB5760-8C0E-4E79-A63A-734716DF1E2A}"/>
    <hyperlink ref="D67" r:id="rId12" xr:uid="{E8C2D8D7-2F43-478C-BAFA-C62D36CB65F3}"/>
    <hyperlink ref="D64" r:id="rId13" xr:uid="{436BCC7C-A8A5-4673-953A-ED9511347A98}"/>
    <hyperlink ref="D66" r:id="rId14" xr:uid="{DD19D78E-BD26-46FF-A4E3-A57B120DDAF3}"/>
    <hyperlink ref="D14" r:id="rId15" xr:uid="{D0BF2D4B-7CD7-4D1B-AC91-EF280FFD4990}"/>
    <hyperlink ref="D36" r:id="rId16" xr:uid="{07F72DCB-F8CC-435F-9942-57DF5F0110F9}"/>
    <hyperlink ref="D37" r:id="rId17" xr:uid="{547D0B84-EF5C-45AD-9937-19E0D4A8890F}"/>
    <hyperlink ref="D38" r:id="rId18" xr:uid="{98199346-1528-4840-8FAA-5AB1AF85EC0C}"/>
    <hyperlink ref="D15" r:id="rId19" xr:uid="{359F322A-01EA-49F2-87EE-09C53093BAFE}"/>
    <hyperlink ref="D46" r:id="rId20" xr:uid="{73026B16-C2F4-48CF-8AEE-F84705039F4F}"/>
    <hyperlink ref="D47" r:id="rId21" xr:uid="{14B58AEE-F39D-4E08-84EA-E1AA499470FF}"/>
    <hyperlink ref="D48" r:id="rId22" display="Human Rights Statement" xr:uid="{4FD3A325-306E-4B58-B149-BBF096206AE1}"/>
    <hyperlink ref="D39" r:id="rId23" xr:uid="{B98DB4AC-D870-47F6-BE18-2FAAE05D9BC6}"/>
    <hyperlink ref="D70" r:id="rId24" xr:uid="{96ECDD0E-1D9F-4ABE-84B7-0FD2A5A6A7A5}"/>
    <hyperlink ref="D23" r:id="rId25" xr:uid="{40E15576-4E43-4922-9C39-92FA10A1B258}"/>
    <hyperlink ref="D40" r:id="rId26" xr:uid="{9F9CDED4-5F11-4757-A77F-3ADAE8778DC8}"/>
    <hyperlink ref="D41" r:id="rId27" xr:uid="{3B63C080-157E-4431-9EF6-F0AB0CF30854}"/>
    <hyperlink ref="D8" r:id="rId28" display="Human Rights Statement" xr:uid="{950DD349-310F-4D22-87E5-63E6C9DB1A01}"/>
    <hyperlink ref="D13" r:id="rId29" display="Human Rights Statement" xr:uid="{1F5F5679-952D-409F-A04D-E27D70E6A02F}"/>
    <hyperlink ref="D19" r:id="rId30" display="Human Rights Statement" xr:uid="{B0C28564-5EC5-40B9-BB38-382D6340E63C}"/>
    <hyperlink ref="D22" r:id="rId31" display="Human Rights Statement" xr:uid="{5A3E9491-7C92-459C-A15F-0DB0E89E14BA}"/>
    <hyperlink ref="D52" r:id="rId32" display="Human Rights Statement" xr:uid="{6572226E-3432-4CDA-8CC7-39A8B9F02526}"/>
    <hyperlink ref="D57" r:id="rId33" display="Human Rights Statement" xr:uid="{CDC10A9C-03C5-4151-B2CA-C414EFBF9994}"/>
    <hyperlink ref="D61" r:id="rId34" display="Human Rights Statement" xr:uid="{570DAD65-CD29-40A5-BA6B-33BF2A62C7A8}"/>
    <hyperlink ref="D68" r:id="rId35" display="Human Rights Statement" xr:uid="{D1C4ABBD-4A5A-448C-BEAB-E637224B2CA0}"/>
  </hyperlinks>
  <pageMargins left="0.7" right="0.7" top="0.75" bottom="0.75" header="0.3" footer="0.3"/>
  <pageSetup paperSize="8" scale="88" fitToHeight="0" orientation="landscape" r:id="rId36"/>
  <rowBreaks count="1" manualBreakCount="1">
    <brk id="26" max="16383" man="1"/>
  </rowBreaks>
  <drawing r:id="rId3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D4BA-5563-46A5-8C00-71DC58398292}">
  <sheetPr>
    <tabColor rgb="FF3798FF"/>
    <pageSetUpPr fitToPage="1"/>
  </sheetPr>
  <dimension ref="A1:E21"/>
  <sheetViews>
    <sheetView showGridLines="0" zoomScaleNormal="100" workbookViewId="0">
      <selection activeCell="B1" sqref="B1"/>
    </sheetView>
  </sheetViews>
  <sheetFormatPr defaultColWidth="0" defaultRowHeight="12.75" zeroHeight="1"/>
  <cols>
    <col min="1" max="1" width="5" style="62" customWidth="1"/>
    <col min="2" max="2" width="21.375" style="140" customWidth="1"/>
    <col min="3" max="3" width="118.5" style="140" customWidth="1"/>
    <col min="4" max="4" width="66.125" style="266" customWidth="1"/>
    <col min="5" max="5" width="4.875" style="140" customWidth="1"/>
    <col min="6" max="16384" width="0" style="140" hidden="1"/>
  </cols>
  <sheetData>
    <row r="1" spans="1:5" s="62" customFormat="1" ht="75" customHeight="1">
      <c r="A1" s="59"/>
      <c r="B1" s="60" t="s">
        <v>7</v>
      </c>
      <c r="C1" s="59"/>
      <c r="D1" s="59"/>
      <c r="E1" s="59"/>
    </row>
    <row r="2" spans="1:5" ht="25.5">
      <c r="A2" s="44"/>
      <c r="B2" s="743" t="s">
        <v>1231</v>
      </c>
      <c r="C2" s="379"/>
      <c r="D2" s="380"/>
      <c r="E2" s="416"/>
    </row>
    <row r="3" spans="1:5" ht="19.5" customHeight="1">
      <c r="A3" s="44"/>
      <c r="B3" s="419" t="s">
        <v>1232</v>
      </c>
      <c r="C3" s="379"/>
      <c r="D3" s="380"/>
      <c r="E3" s="416"/>
    </row>
    <row r="4" spans="1:5" ht="31.5" customHeight="1">
      <c r="A4" s="44"/>
      <c r="B4" s="972" t="s">
        <v>1233</v>
      </c>
      <c r="C4" s="972"/>
      <c r="D4" s="972"/>
      <c r="E4" s="416"/>
    </row>
    <row r="5" spans="1:5">
      <c r="A5" s="44"/>
      <c r="B5" s="381"/>
      <c r="C5" s="381"/>
      <c r="D5" s="381"/>
      <c r="E5" s="416"/>
    </row>
    <row r="6" spans="1:5">
      <c r="A6" s="44"/>
      <c r="B6" s="972" t="s">
        <v>1234</v>
      </c>
      <c r="C6" s="972"/>
      <c r="D6" s="972"/>
      <c r="E6" s="416"/>
    </row>
    <row r="7" spans="1:5" s="62" customFormat="1" ht="14.25">
      <c r="A7" s="44"/>
      <c r="B7" s="971"/>
      <c r="C7" s="971"/>
      <c r="D7" s="971"/>
      <c r="E7" s="44"/>
    </row>
    <row r="8" spans="1:5" s="362" customFormat="1" ht="14.25">
      <c r="A8" s="773"/>
      <c r="B8" s="382" t="s">
        <v>1235</v>
      </c>
      <c r="C8" s="382" t="s">
        <v>1236</v>
      </c>
      <c r="D8" s="382" t="s">
        <v>1237</v>
      </c>
      <c r="E8" s="758"/>
    </row>
    <row r="9" spans="1:5" ht="178.5" customHeight="1">
      <c r="A9" s="44"/>
      <c r="B9" s="383" t="s">
        <v>1238</v>
      </c>
      <c r="C9" s="384" t="s">
        <v>1239</v>
      </c>
      <c r="D9" s="391" t="s">
        <v>1240</v>
      </c>
      <c r="E9" s="416"/>
    </row>
    <row r="10" spans="1:5" ht="233.45" customHeight="1">
      <c r="A10" s="44"/>
      <c r="B10" s="383" t="s">
        <v>1241</v>
      </c>
      <c r="C10" s="384" t="s">
        <v>1242</v>
      </c>
      <c r="D10" s="384" t="s">
        <v>1243</v>
      </c>
      <c r="E10" s="416"/>
    </row>
    <row r="11" spans="1:5" ht="167.45" customHeight="1">
      <c r="A11" s="44"/>
      <c r="B11" s="383" t="s">
        <v>1244</v>
      </c>
      <c r="C11" s="384" t="s">
        <v>1245</v>
      </c>
      <c r="D11" s="384" t="s">
        <v>1246</v>
      </c>
      <c r="E11" s="416"/>
    </row>
    <row r="12" spans="1:5" ht="64.5" customHeight="1">
      <c r="A12" s="44"/>
      <c r="B12" s="383" t="s">
        <v>1247</v>
      </c>
      <c r="C12" s="384" t="s">
        <v>1248</v>
      </c>
      <c r="D12" s="384" t="s">
        <v>1249</v>
      </c>
      <c r="E12" s="416"/>
    </row>
    <row r="13" spans="1:5" ht="105.75" customHeight="1">
      <c r="A13" s="44"/>
      <c r="B13" s="383" t="s">
        <v>1250</v>
      </c>
      <c r="C13" s="384" t="s">
        <v>1251</v>
      </c>
      <c r="D13" s="391" t="s">
        <v>1252</v>
      </c>
      <c r="E13" s="416"/>
    </row>
    <row r="14" spans="1:5" ht="168" customHeight="1">
      <c r="A14" s="44"/>
      <c r="B14" s="383" t="s">
        <v>1253</v>
      </c>
      <c r="C14" s="384" t="s">
        <v>1254</v>
      </c>
      <c r="D14" s="384" t="s">
        <v>1255</v>
      </c>
      <c r="E14" s="416"/>
    </row>
    <row r="15" spans="1:5">
      <c r="A15" s="44"/>
      <c r="B15" s="416"/>
      <c r="C15" s="416"/>
      <c r="D15" s="759"/>
      <c r="E15" s="416"/>
    </row>
    <row r="16" spans="1:5"/>
    <row r="20"/>
    <row r="21"/>
  </sheetData>
  <sheetProtection algorithmName="SHA-512" hashValue="jzagaHVAvDg54++ZhYHLuQb8tZMvSrxn7KwUGCLzrg8ZRfYJ7tMoWMbE/dp9d7RaQktAT81ZrHPMXSwRwyxAPQ==" saltValue="jeVyVQCSjcozoTudto2/0g==" spinCount="100000" sheet="1" objects="1" scenarios="1"/>
  <mergeCells count="3">
    <mergeCell ref="B7:D7"/>
    <mergeCell ref="B6:D6"/>
    <mergeCell ref="B4:D4"/>
  </mergeCells>
  <hyperlinks>
    <hyperlink ref="B3" location="'Glossary of terms'!A1" display="* Defined in Glossary of terms sheet" xr:uid="{482548AF-20FF-47A1-BEA9-81B3A0D5DE7B}"/>
  </hyperlinks>
  <pageMargins left="0.7" right="0.7" top="0.75" bottom="0.75" header="0.3" footer="0.3"/>
  <pageSetup paperSize="8" scale="7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C33B-819B-491E-8F57-72BC7BD30549}">
  <sheetPr>
    <tabColor rgb="FF1D164C"/>
    <pageSetUpPr fitToPage="1"/>
  </sheetPr>
  <dimension ref="A1:D124"/>
  <sheetViews>
    <sheetView workbookViewId="0"/>
  </sheetViews>
  <sheetFormatPr defaultColWidth="0" defaultRowHeight="12.75" zeroHeight="1"/>
  <cols>
    <col min="1" max="1" width="4.5" style="62" customWidth="1"/>
    <col min="2" max="2" width="38.625" style="324" customWidth="1"/>
    <col min="3" max="3" width="89" style="62" customWidth="1"/>
    <col min="4" max="4" width="3.875" style="62" customWidth="1"/>
    <col min="5" max="16384" width="9.25" style="62" hidden="1"/>
  </cols>
  <sheetData>
    <row r="1" spans="1:4" ht="73.5" customHeight="1">
      <c r="A1" s="60"/>
      <c r="B1" s="60" t="s">
        <v>7</v>
      </c>
      <c r="C1" s="230"/>
      <c r="D1" s="230"/>
    </row>
    <row r="2" spans="1:4" ht="25.5">
      <c r="A2" s="44"/>
      <c r="B2" s="774" t="s">
        <v>1256</v>
      </c>
      <c r="C2" s="44"/>
      <c r="D2" s="44"/>
    </row>
    <row r="3" spans="1:4" ht="38.1" customHeight="1">
      <c r="A3" s="44"/>
      <c r="B3" s="973" t="s">
        <v>1257</v>
      </c>
      <c r="C3" s="973"/>
      <c r="D3" s="44"/>
    </row>
    <row r="4" spans="1:4">
      <c r="A4" s="44"/>
      <c r="B4" s="738"/>
      <c r="C4" s="44"/>
      <c r="D4" s="44"/>
    </row>
    <row r="5" spans="1:4" ht="24" customHeight="1">
      <c r="A5" s="44"/>
      <c r="B5" s="409" t="s">
        <v>222</v>
      </c>
      <c r="C5" s="390" t="s">
        <v>1258</v>
      </c>
      <c r="D5" s="44"/>
    </row>
    <row r="6" spans="1:4" ht="28.5">
      <c r="A6" s="44"/>
      <c r="B6" s="410" t="s">
        <v>1259</v>
      </c>
      <c r="C6" s="592" t="s">
        <v>1260</v>
      </c>
      <c r="D6" s="44"/>
    </row>
    <row r="7" spans="1:4" ht="14.25">
      <c r="A7" s="44"/>
      <c r="B7" s="410" t="s">
        <v>1261</v>
      </c>
      <c r="C7" s="592" t="s">
        <v>1262</v>
      </c>
      <c r="D7" s="44"/>
    </row>
    <row r="8" spans="1:4" ht="14.25">
      <c r="A8" s="44"/>
      <c r="B8" s="410" t="s">
        <v>1263</v>
      </c>
      <c r="C8" s="592" t="s">
        <v>1264</v>
      </c>
      <c r="D8" s="44"/>
    </row>
    <row r="9" spans="1:4" ht="14.25">
      <c r="A9" s="44"/>
      <c r="B9" s="410" t="s">
        <v>1265</v>
      </c>
      <c r="C9" s="592" t="s">
        <v>1266</v>
      </c>
      <c r="D9" s="44"/>
    </row>
    <row r="10" spans="1:4" ht="42.75">
      <c r="A10" s="44"/>
      <c r="B10" s="410" t="s">
        <v>1267</v>
      </c>
      <c r="C10" s="592" t="s">
        <v>1268</v>
      </c>
      <c r="D10" s="44"/>
    </row>
    <row r="11" spans="1:4" ht="14.25">
      <c r="A11" s="44"/>
      <c r="B11" s="410" t="s">
        <v>1269</v>
      </c>
      <c r="C11" s="592" t="s">
        <v>1270</v>
      </c>
      <c r="D11" s="44"/>
    </row>
    <row r="12" spans="1:4" ht="42.75">
      <c r="A12" s="44"/>
      <c r="B12" s="410" t="s">
        <v>1271</v>
      </c>
      <c r="C12" s="592" t="s">
        <v>1272</v>
      </c>
      <c r="D12" s="44"/>
    </row>
    <row r="13" spans="1:4" ht="28.5">
      <c r="A13" s="44"/>
      <c r="B13" s="410" t="s">
        <v>1273</v>
      </c>
      <c r="C13" s="592" t="s">
        <v>1274</v>
      </c>
      <c r="D13" s="44"/>
    </row>
    <row r="14" spans="1:4" ht="14.25">
      <c r="A14" s="44"/>
      <c r="B14" s="410" t="s">
        <v>1275</v>
      </c>
      <c r="C14" s="593" t="s">
        <v>1276</v>
      </c>
      <c r="D14" s="44"/>
    </row>
    <row r="15" spans="1:4" ht="14.25">
      <c r="A15" s="44"/>
      <c r="B15" s="410" t="s">
        <v>462</v>
      </c>
      <c r="C15" s="593" t="s">
        <v>463</v>
      </c>
      <c r="D15" s="44"/>
    </row>
    <row r="16" spans="1:4" ht="42.75">
      <c r="A16" s="44"/>
      <c r="B16" s="410" t="s">
        <v>1277</v>
      </c>
      <c r="C16" s="592" t="s">
        <v>1278</v>
      </c>
      <c r="D16" s="44"/>
    </row>
    <row r="17" spans="2:3" ht="14.25">
      <c r="B17" s="410" t="s">
        <v>125</v>
      </c>
      <c r="C17" s="592" t="s">
        <v>1279</v>
      </c>
    </row>
    <row r="18" spans="2:3" ht="28.5">
      <c r="B18" s="410" t="s">
        <v>1280</v>
      </c>
      <c r="C18" s="592" t="s">
        <v>1281</v>
      </c>
    </row>
    <row r="19" spans="2:3" ht="57">
      <c r="B19" s="410" t="s">
        <v>1282</v>
      </c>
      <c r="C19" s="592" t="s">
        <v>1283</v>
      </c>
    </row>
    <row r="20" spans="2:3" ht="28.5">
      <c r="B20" s="410" t="s">
        <v>1284</v>
      </c>
      <c r="C20" s="593" t="s">
        <v>1285</v>
      </c>
    </row>
    <row r="21" spans="2:3" ht="28.5">
      <c r="B21" s="410" t="s">
        <v>1286</v>
      </c>
      <c r="C21" s="592" t="s">
        <v>1287</v>
      </c>
    </row>
    <row r="22" spans="2:3" ht="28.5">
      <c r="B22" s="410" t="s">
        <v>123</v>
      </c>
      <c r="C22" s="592" t="s">
        <v>500</v>
      </c>
    </row>
    <row r="23" spans="2:3" ht="14.25">
      <c r="B23" s="410" t="s">
        <v>1288</v>
      </c>
      <c r="C23" s="592" t="s">
        <v>502</v>
      </c>
    </row>
    <row r="24" spans="2:3" ht="57">
      <c r="B24" s="410" t="s">
        <v>1289</v>
      </c>
      <c r="C24" s="592" t="s">
        <v>504</v>
      </c>
    </row>
    <row r="25" spans="2:3" ht="28.5">
      <c r="B25" s="410" t="s">
        <v>1290</v>
      </c>
      <c r="C25" s="593" t="s">
        <v>506</v>
      </c>
    </row>
    <row r="26" spans="2:3" ht="29.25" customHeight="1">
      <c r="B26" s="410" t="s">
        <v>1291</v>
      </c>
      <c r="C26" s="592" t="s">
        <v>508</v>
      </c>
    </row>
    <row r="27" spans="2:3" ht="28.5">
      <c r="B27" s="410" t="s">
        <v>1292</v>
      </c>
      <c r="C27" s="592" t="s">
        <v>510</v>
      </c>
    </row>
    <row r="28" spans="2:3" ht="28.5">
      <c r="B28" s="410" t="s">
        <v>1293</v>
      </c>
      <c r="C28" s="592" t="s">
        <v>1294</v>
      </c>
    </row>
    <row r="29" spans="2:3" ht="28.5">
      <c r="B29" s="410" t="s">
        <v>1295</v>
      </c>
      <c r="C29" s="592" t="s">
        <v>1296</v>
      </c>
    </row>
    <row r="30" spans="2:3" ht="14.25">
      <c r="B30" s="410" t="s">
        <v>1297</v>
      </c>
      <c r="C30" s="593" t="s">
        <v>1298</v>
      </c>
    </row>
    <row r="31" spans="2:3" ht="28.5">
      <c r="B31" s="410" t="s">
        <v>1299</v>
      </c>
      <c r="C31" s="592" t="s">
        <v>1300</v>
      </c>
    </row>
    <row r="32" spans="2:3" ht="14.25">
      <c r="B32" s="410" t="s">
        <v>1301</v>
      </c>
      <c r="C32" s="592" t="s">
        <v>1302</v>
      </c>
    </row>
    <row r="33" spans="2:3" ht="28.5">
      <c r="B33" s="410" t="s">
        <v>1303</v>
      </c>
      <c r="C33" s="592" t="s">
        <v>608</v>
      </c>
    </row>
    <row r="34" spans="2:3" ht="42.75">
      <c r="B34" s="410" t="s">
        <v>1304</v>
      </c>
      <c r="C34" s="592" t="s">
        <v>1305</v>
      </c>
    </row>
    <row r="35" spans="2:3" ht="91.5" customHeight="1">
      <c r="B35" s="410" t="s">
        <v>1306</v>
      </c>
      <c r="C35" s="593" t="s">
        <v>1307</v>
      </c>
    </row>
    <row r="36" spans="2:3" ht="28.5">
      <c r="B36" s="410" t="s">
        <v>1308</v>
      </c>
      <c r="C36" s="592" t="s">
        <v>1309</v>
      </c>
    </row>
    <row r="37" spans="2:3" ht="42.75">
      <c r="B37" s="410" t="s">
        <v>1310</v>
      </c>
      <c r="C37" s="592" t="s">
        <v>1311</v>
      </c>
    </row>
    <row r="38" spans="2:3" ht="71.25">
      <c r="B38" s="410" t="s">
        <v>1312</v>
      </c>
      <c r="C38" s="592" t="s">
        <v>1313</v>
      </c>
    </row>
    <row r="39" spans="2:3" ht="57">
      <c r="B39" s="410" t="s">
        <v>511</v>
      </c>
      <c r="C39" s="592" t="s">
        <v>512</v>
      </c>
    </row>
    <row r="40" spans="2:3" ht="57">
      <c r="B40" s="410" t="s">
        <v>1314</v>
      </c>
      <c r="C40" s="593" t="s">
        <v>1315</v>
      </c>
    </row>
    <row r="41" spans="2:3" ht="14.25">
      <c r="B41" s="410" t="s">
        <v>1316</v>
      </c>
      <c r="C41" s="592" t="s">
        <v>1317</v>
      </c>
    </row>
    <row r="42" spans="2:3" ht="42.75">
      <c r="B42" s="410" t="s">
        <v>1318</v>
      </c>
      <c r="C42" s="592" t="s">
        <v>1319</v>
      </c>
    </row>
    <row r="43" spans="2:3" ht="28.5">
      <c r="B43" s="410" t="s">
        <v>1320</v>
      </c>
      <c r="C43" s="592" t="s">
        <v>1321</v>
      </c>
    </row>
    <row r="44" spans="2:3" ht="57">
      <c r="B44" s="410" t="s">
        <v>1322</v>
      </c>
      <c r="C44" s="592" t="s">
        <v>1323</v>
      </c>
    </row>
    <row r="45" spans="2:3" ht="28.5">
      <c r="B45" s="410" t="s">
        <v>1324</v>
      </c>
      <c r="C45" s="593" t="s">
        <v>1325</v>
      </c>
    </row>
    <row r="46" spans="2:3" ht="71.25">
      <c r="B46" s="410" t="s">
        <v>1326</v>
      </c>
      <c r="C46" s="592" t="s">
        <v>1327</v>
      </c>
    </row>
    <row r="47" spans="2:3" ht="28.5">
      <c r="B47" s="410" t="s">
        <v>1328</v>
      </c>
      <c r="C47" s="592" t="s">
        <v>1329</v>
      </c>
    </row>
    <row r="48" spans="2:3" ht="28.5">
      <c r="B48" s="410" t="s">
        <v>1330</v>
      </c>
      <c r="C48" s="592" t="s">
        <v>1331</v>
      </c>
    </row>
    <row r="49" spans="2:3" ht="14.25">
      <c r="B49" s="410" t="s">
        <v>1332</v>
      </c>
      <c r="C49" s="592" t="s">
        <v>1333</v>
      </c>
    </row>
    <row r="50" spans="2:3" ht="28.5">
      <c r="B50" s="410" t="s">
        <v>1334</v>
      </c>
      <c r="C50" s="593" t="s">
        <v>1335</v>
      </c>
    </row>
    <row r="51" spans="2:3" ht="375.75" customHeight="1">
      <c r="B51" s="410" t="s">
        <v>1336</v>
      </c>
      <c r="C51" s="387" t="s">
        <v>1494</v>
      </c>
    </row>
    <row r="52" spans="2:3" ht="118.5" customHeight="1">
      <c r="B52" s="410" t="s">
        <v>1337</v>
      </c>
      <c r="C52" s="387" t="s">
        <v>1495</v>
      </c>
    </row>
    <row r="53" spans="2:3" ht="42.75">
      <c r="B53" s="410" t="s">
        <v>1338</v>
      </c>
      <c r="C53" s="592" t="s">
        <v>1339</v>
      </c>
    </row>
    <row r="54" spans="2:3" ht="28.5">
      <c r="B54" s="410" t="s">
        <v>1340</v>
      </c>
      <c r="C54" s="592" t="s">
        <v>1341</v>
      </c>
    </row>
    <row r="55" spans="2:3" ht="28.5">
      <c r="B55" s="410" t="s">
        <v>1342</v>
      </c>
      <c r="C55" s="593" t="s">
        <v>1343</v>
      </c>
    </row>
    <row r="56" spans="2:3" ht="28.5">
      <c r="B56" s="410" t="s">
        <v>709</v>
      </c>
      <c r="C56" s="592" t="s">
        <v>1344</v>
      </c>
    </row>
    <row r="57" spans="2:3" ht="42.75">
      <c r="B57" s="410" t="s">
        <v>1345</v>
      </c>
      <c r="C57" s="592" t="s">
        <v>514</v>
      </c>
    </row>
    <row r="58" spans="2:3" ht="28.5">
      <c r="B58" s="410" t="s">
        <v>1346</v>
      </c>
      <c r="C58" s="592" t="s">
        <v>1347</v>
      </c>
    </row>
    <row r="59" spans="2:3" ht="28.5">
      <c r="B59" s="410" t="s">
        <v>1348</v>
      </c>
      <c r="C59" s="592" t="s">
        <v>1349</v>
      </c>
    </row>
    <row r="60" spans="2:3" ht="71.25">
      <c r="B60" s="410" t="s">
        <v>1350</v>
      </c>
      <c r="C60" s="593" t="s">
        <v>1351</v>
      </c>
    </row>
    <row r="61" spans="2:3" ht="28.5">
      <c r="B61" s="410" t="s">
        <v>1352</v>
      </c>
      <c r="C61" s="592" t="s">
        <v>1353</v>
      </c>
    </row>
    <row r="62" spans="2:3" ht="71.25">
      <c r="B62" s="410" t="s">
        <v>1354</v>
      </c>
      <c r="C62" s="592" t="s">
        <v>1355</v>
      </c>
    </row>
    <row r="63" spans="2:3" ht="57">
      <c r="B63" s="410" t="s">
        <v>1356</v>
      </c>
      <c r="C63" s="592" t="s">
        <v>1357</v>
      </c>
    </row>
    <row r="64" spans="2:3" ht="42.75">
      <c r="B64" s="410" t="s">
        <v>1358</v>
      </c>
      <c r="C64" s="592" t="s">
        <v>1359</v>
      </c>
    </row>
    <row r="65" spans="2:3" ht="71.25">
      <c r="B65" s="410" t="s">
        <v>1360</v>
      </c>
      <c r="C65" s="593" t="s">
        <v>1361</v>
      </c>
    </row>
    <row r="66" spans="2:3" ht="28.5">
      <c r="B66" s="410" t="s">
        <v>1362</v>
      </c>
      <c r="C66" s="592" t="s">
        <v>1363</v>
      </c>
    </row>
    <row r="67" spans="2:3" ht="57">
      <c r="B67" s="410" t="s">
        <v>1364</v>
      </c>
      <c r="C67" s="592" t="s">
        <v>1365</v>
      </c>
    </row>
    <row r="68" spans="2:3" ht="71.25">
      <c r="B68" s="410" t="s">
        <v>1366</v>
      </c>
      <c r="C68" s="592" t="s">
        <v>1367</v>
      </c>
    </row>
    <row r="69" spans="2:3" ht="14.25">
      <c r="B69" s="410" t="s">
        <v>1368</v>
      </c>
      <c r="C69" s="592" t="s">
        <v>1369</v>
      </c>
    </row>
    <row r="70" spans="2:3" ht="28.5">
      <c r="B70" s="410" t="s">
        <v>1370</v>
      </c>
      <c r="C70" s="592" t="s">
        <v>1371</v>
      </c>
    </row>
    <row r="71" spans="2:3" ht="42.75">
      <c r="B71" s="410" t="s">
        <v>1372</v>
      </c>
      <c r="C71" s="592" t="s">
        <v>516</v>
      </c>
    </row>
    <row r="72" spans="2:3" ht="14.25">
      <c r="B72" s="410" t="s">
        <v>1373</v>
      </c>
      <c r="C72" s="592" t="s">
        <v>1374</v>
      </c>
    </row>
    <row r="73" spans="2:3" ht="14.25">
      <c r="B73" s="410" t="s">
        <v>1375</v>
      </c>
      <c r="C73" s="592" t="s">
        <v>230</v>
      </c>
    </row>
    <row r="74" spans="2:3" ht="42.75">
      <c r="B74" s="410" t="s">
        <v>1376</v>
      </c>
      <c r="C74" s="592" t="s">
        <v>1377</v>
      </c>
    </row>
    <row r="75" spans="2:3" ht="14.25">
      <c r="B75" s="410" t="s">
        <v>1378</v>
      </c>
      <c r="C75" s="593" t="s">
        <v>1379</v>
      </c>
    </row>
    <row r="76" spans="2:3" ht="42.75">
      <c r="B76" s="410" t="s">
        <v>1380</v>
      </c>
      <c r="C76" s="592" t="s">
        <v>1381</v>
      </c>
    </row>
    <row r="77" spans="2:3" ht="28.5">
      <c r="B77" s="410" t="s">
        <v>1382</v>
      </c>
      <c r="C77" s="592" t="s">
        <v>1383</v>
      </c>
    </row>
    <row r="78" spans="2:3" ht="42.75">
      <c r="B78" s="410" t="s">
        <v>1384</v>
      </c>
      <c r="C78" s="592" t="s">
        <v>1385</v>
      </c>
    </row>
    <row r="79" spans="2:3" ht="57">
      <c r="B79" s="410" t="s">
        <v>1386</v>
      </c>
      <c r="C79" s="592" t="s">
        <v>1387</v>
      </c>
    </row>
    <row r="80" spans="2:3" ht="42.75">
      <c r="B80" s="410" t="s">
        <v>1388</v>
      </c>
      <c r="C80" s="593" t="s">
        <v>1389</v>
      </c>
    </row>
    <row r="81" spans="2:3" ht="28.5">
      <c r="B81" s="410" t="s">
        <v>1390</v>
      </c>
      <c r="C81" s="592" t="s">
        <v>1391</v>
      </c>
    </row>
    <row r="82" spans="2:3" ht="42.75">
      <c r="B82" s="410" t="s">
        <v>1392</v>
      </c>
      <c r="C82" s="592" t="s">
        <v>1393</v>
      </c>
    </row>
    <row r="83" spans="2:3" ht="71.25">
      <c r="B83" s="410" t="s">
        <v>1394</v>
      </c>
      <c r="C83" s="592" t="s">
        <v>1395</v>
      </c>
    </row>
    <row r="84" spans="2:3" ht="28.5">
      <c r="B84" s="410" t="s">
        <v>1396</v>
      </c>
      <c r="C84" s="592" t="s">
        <v>1397</v>
      </c>
    </row>
    <row r="85" spans="2:3" ht="45.75" customHeight="1">
      <c r="B85" s="410" t="s">
        <v>616</v>
      </c>
      <c r="C85" s="593" t="s">
        <v>617</v>
      </c>
    </row>
    <row r="86" spans="2:3" hidden="1">
      <c r="B86" s="411"/>
      <c r="C86" s="44"/>
    </row>
    <row r="121"/>
    <row r="122"/>
    <row r="123"/>
    <row r="124"/>
  </sheetData>
  <sheetProtection algorithmName="SHA-512" hashValue="JFZcaO885O//XCviOchYd4d/wPVA10h2V4QbhctieGSat+hvOuCm+QHm4Ln2yXMkvo68IpJm5qH59ZTkJ8lnXg==" saltValue="/2/17hCHeOTuuVYRnH86yQ==" spinCount="100000" sheet="1" objects="1" scenarios="1"/>
  <mergeCells count="1">
    <mergeCell ref="B3:C3"/>
  </mergeCells>
  <pageMargins left="0.7" right="0.7" top="0.75" bottom="0.75" header="0.3" footer="0.3"/>
  <pageSetup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94F8-54AC-49C0-ABF4-F2271302019E}">
  <sheetPr>
    <tabColor rgb="FF006BDE"/>
    <pageSetUpPr fitToPage="1"/>
  </sheetPr>
  <dimension ref="A1:O33"/>
  <sheetViews>
    <sheetView showGridLines="0" workbookViewId="0"/>
  </sheetViews>
  <sheetFormatPr defaultColWidth="0" defaultRowHeight="12.75" zeroHeight="1"/>
  <cols>
    <col min="1" max="1" width="5" style="140" customWidth="1"/>
    <col min="2" max="13" width="8.875" style="140" customWidth="1"/>
    <col min="14" max="14" width="12.5" style="140" customWidth="1"/>
    <col min="15" max="15" width="8.875" style="140" hidden="1" customWidth="1"/>
    <col min="16" max="16384" width="0" style="140" hidden="1"/>
  </cols>
  <sheetData>
    <row r="1" spans="1:14" ht="72.95" customHeight="1">
      <c r="A1" s="229"/>
      <c r="B1" s="60" t="s">
        <v>7</v>
      </c>
      <c r="C1" s="230"/>
      <c r="D1" s="230"/>
      <c r="E1" s="230"/>
      <c r="F1" s="230"/>
      <c r="G1" s="229"/>
      <c r="H1" s="229"/>
      <c r="I1" s="229"/>
      <c r="J1" s="229"/>
      <c r="K1" s="229"/>
      <c r="L1" s="229"/>
      <c r="M1" s="224"/>
      <c r="N1" s="224"/>
    </row>
    <row r="2" spans="1:14" ht="15.95" customHeight="1">
      <c r="A2" s="413"/>
      <c r="B2" s="413"/>
      <c r="C2" s="413"/>
      <c r="D2" s="413"/>
      <c r="E2" s="413"/>
      <c r="F2" s="413"/>
      <c r="G2" s="413"/>
      <c r="H2" s="413"/>
      <c r="I2" s="413"/>
      <c r="J2" s="413"/>
      <c r="K2" s="413"/>
      <c r="L2" s="413"/>
      <c r="M2" s="413"/>
      <c r="N2" s="413"/>
    </row>
    <row r="3" spans="1:14" ht="25.5">
      <c r="A3" s="413"/>
      <c r="B3" s="231" t="s">
        <v>8</v>
      </c>
      <c r="C3" s="413"/>
      <c r="D3" s="413"/>
      <c r="E3" s="413"/>
      <c r="F3" s="413"/>
      <c r="G3" s="413"/>
      <c r="H3" s="413"/>
      <c r="I3" s="413"/>
      <c r="J3" s="413"/>
      <c r="K3" s="413"/>
      <c r="L3" s="413"/>
      <c r="M3" s="413"/>
      <c r="N3" s="413"/>
    </row>
    <row r="4" spans="1:14" ht="15.95" customHeight="1">
      <c r="A4" s="413"/>
      <c r="B4" s="796"/>
      <c r="C4" s="796"/>
      <c r="D4" s="796"/>
      <c r="E4" s="796"/>
      <c r="F4" s="796"/>
      <c r="G4" s="796"/>
      <c r="H4" s="796"/>
      <c r="I4" s="796"/>
      <c r="J4" s="796"/>
      <c r="K4" s="796"/>
      <c r="L4" s="796"/>
      <c r="M4" s="413"/>
      <c r="N4" s="413"/>
    </row>
    <row r="5" spans="1:14" s="232" customFormat="1" ht="22.5" customHeight="1">
      <c r="A5" s="414"/>
      <c r="B5" s="797" t="s">
        <v>9</v>
      </c>
      <c r="C5" s="797"/>
      <c r="D5" s="797"/>
      <c r="E5" s="797"/>
      <c r="F5" s="797"/>
      <c r="G5" s="797"/>
      <c r="H5" s="797"/>
      <c r="I5" s="797"/>
      <c r="J5" s="797"/>
      <c r="K5" s="797"/>
      <c r="L5" s="797"/>
      <c r="M5" s="797"/>
      <c r="N5" s="797"/>
    </row>
    <row r="6" spans="1:14" s="232" customFormat="1" ht="21.95" customHeight="1">
      <c r="A6" s="414"/>
      <c r="B6" s="233"/>
      <c r="C6" s="789" t="s">
        <v>10</v>
      </c>
      <c r="D6" s="789"/>
      <c r="E6" s="789"/>
      <c r="F6" s="789"/>
      <c r="G6" s="789"/>
      <c r="H6" s="789"/>
      <c r="I6" s="789"/>
      <c r="J6" s="789"/>
      <c r="K6" s="789"/>
      <c r="L6" s="789"/>
      <c r="M6" s="789"/>
      <c r="N6" s="789"/>
    </row>
    <row r="7" spans="1:14" s="232" customFormat="1" ht="21.95" customHeight="1">
      <c r="A7" s="414"/>
      <c r="B7" s="233"/>
      <c r="C7" s="789" t="s">
        <v>11</v>
      </c>
      <c r="D7" s="789"/>
      <c r="E7" s="789"/>
      <c r="F7" s="789"/>
      <c r="G7" s="789"/>
      <c r="H7" s="789"/>
      <c r="I7" s="789"/>
      <c r="J7" s="789"/>
      <c r="K7" s="789"/>
      <c r="L7" s="789"/>
      <c r="M7" s="789"/>
      <c r="N7" s="789"/>
    </row>
    <row r="8" spans="1:14" ht="15.95" customHeight="1">
      <c r="A8" s="413"/>
      <c r="B8" s="413"/>
      <c r="C8" s="793"/>
      <c r="D8" s="793"/>
      <c r="E8" s="793"/>
      <c r="F8" s="793"/>
      <c r="G8" s="793"/>
      <c r="H8" s="793"/>
      <c r="I8" s="793"/>
      <c r="J8" s="793"/>
      <c r="K8" s="793"/>
      <c r="L8" s="793"/>
      <c r="M8" s="793"/>
      <c r="N8" s="793"/>
    </row>
    <row r="9" spans="1:14" s="232" customFormat="1" ht="22.5" customHeight="1">
      <c r="A9" s="414"/>
      <c r="B9" s="795" t="s">
        <v>12</v>
      </c>
      <c r="C9" s="795"/>
      <c r="D9" s="795"/>
      <c r="E9" s="795"/>
      <c r="F9" s="795"/>
      <c r="G9" s="795"/>
      <c r="H9" s="795"/>
      <c r="I9" s="795"/>
      <c r="J9" s="795"/>
      <c r="K9" s="795"/>
      <c r="L9" s="795"/>
      <c r="M9" s="795"/>
      <c r="N9" s="795"/>
    </row>
    <row r="10" spans="1:14" ht="18.95" customHeight="1">
      <c r="A10" s="413"/>
      <c r="B10" s="413"/>
      <c r="C10" s="789" t="s">
        <v>13</v>
      </c>
      <c r="D10" s="789"/>
      <c r="E10" s="789"/>
      <c r="F10" s="789"/>
      <c r="G10" s="789"/>
      <c r="H10" s="789"/>
      <c r="I10" s="789"/>
      <c r="J10" s="789"/>
      <c r="K10" s="789"/>
      <c r="L10" s="789"/>
      <c r="M10" s="789"/>
      <c r="N10" s="789"/>
    </row>
    <row r="11" spans="1:14" ht="15.95" customHeight="1">
      <c r="A11" s="413"/>
      <c r="B11" s="413"/>
      <c r="C11" s="789" t="s">
        <v>14</v>
      </c>
      <c r="D11" s="789"/>
      <c r="E11" s="789"/>
      <c r="F11" s="789"/>
      <c r="G11" s="789"/>
      <c r="H11" s="789"/>
      <c r="I11" s="789"/>
      <c r="J11" s="789"/>
      <c r="K11" s="789"/>
      <c r="L11" s="789"/>
      <c r="M11" s="789"/>
      <c r="N11" s="789"/>
    </row>
    <row r="12" spans="1:14" ht="15.95" customHeight="1">
      <c r="A12" s="413"/>
      <c r="B12" s="413"/>
      <c r="C12" s="789" t="s">
        <v>15</v>
      </c>
      <c r="D12" s="789"/>
      <c r="E12" s="789"/>
      <c r="F12" s="789"/>
      <c r="G12" s="789"/>
      <c r="H12" s="789"/>
      <c r="I12" s="789"/>
      <c r="J12" s="789"/>
      <c r="K12" s="789"/>
      <c r="L12" s="789"/>
      <c r="M12" s="789"/>
      <c r="N12" s="789"/>
    </row>
    <row r="13" spans="1:14" ht="15.95" customHeight="1">
      <c r="A13" s="413"/>
      <c r="B13" s="413"/>
      <c r="C13" s="789" t="s">
        <v>16</v>
      </c>
      <c r="D13" s="789"/>
      <c r="E13" s="789"/>
      <c r="F13" s="789"/>
      <c r="G13" s="789"/>
      <c r="H13" s="789"/>
      <c r="I13" s="789"/>
      <c r="J13" s="789"/>
      <c r="K13" s="789"/>
      <c r="L13" s="789"/>
      <c r="M13" s="789"/>
      <c r="N13" s="789"/>
    </row>
    <row r="14" spans="1:14" ht="15.95" customHeight="1">
      <c r="A14" s="413"/>
      <c r="B14" s="413"/>
      <c r="C14" s="789" t="s">
        <v>17</v>
      </c>
      <c r="D14" s="789"/>
      <c r="E14" s="789"/>
      <c r="F14" s="789"/>
      <c r="G14" s="789"/>
      <c r="H14" s="789"/>
      <c r="I14" s="789"/>
      <c r="J14" s="789"/>
      <c r="K14" s="789"/>
      <c r="L14" s="789"/>
      <c r="M14" s="789"/>
      <c r="N14" s="789"/>
    </row>
    <row r="15" spans="1:14" ht="15.95" customHeight="1">
      <c r="A15" s="413"/>
      <c r="B15" s="413"/>
      <c r="C15" s="789" t="s">
        <v>18</v>
      </c>
      <c r="D15" s="789"/>
      <c r="E15" s="789"/>
      <c r="F15" s="789"/>
      <c r="G15" s="789"/>
      <c r="H15" s="789"/>
      <c r="I15" s="789"/>
      <c r="J15" s="789"/>
      <c r="K15" s="789"/>
      <c r="L15" s="789"/>
      <c r="M15" s="789"/>
      <c r="N15" s="789"/>
    </row>
    <row r="16" spans="1:14" ht="15.95" customHeight="1">
      <c r="A16" s="413"/>
      <c r="B16" s="413"/>
      <c r="C16" s="789" t="s">
        <v>19</v>
      </c>
      <c r="D16" s="789"/>
      <c r="E16" s="789"/>
      <c r="F16" s="789"/>
      <c r="G16" s="789"/>
      <c r="H16" s="789"/>
      <c r="I16" s="789"/>
      <c r="J16" s="789"/>
      <c r="K16" s="789"/>
      <c r="L16" s="789"/>
      <c r="M16" s="789"/>
      <c r="N16" s="789"/>
    </row>
    <row r="17" spans="1:14" ht="15.95" customHeight="1">
      <c r="A17" s="413"/>
      <c r="B17" s="413"/>
      <c r="C17" s="789" t="s">
        <v>20</v>
      </c>
      <c r="D17" s="789"/>
      <c r="E17" s="789"/>
      <c r="F17" s="789"/>
      <c r="G17" s="789"/>
      <c r="H17" s="789"/>
      <c r="I17" s="789"/>
      <c r="J17" s="789"/>
      <c r="K17" s="789"/>
      <c r="L17" s="789"/>
      <c r="M17" s="789"/>
      <c r="N17" s="789"/>
    </row>
    <row r="18" spans="1:14" ht="15.95" customHeight="1">
      <c r="A18" s="413"/>
      <c r="B18" s="413"/>
      <c r="C18" s="789" t="s">
        <v>21</v>
      </c>
      <c r="D18" s="789"/>
      <c r="E18" s="789"/>
      <c r="F18" s="789"/>
      <c r="G18" s="789"/>
      <c r="H18" s="789"/>
      <c r="I18" s="789"/>
      <c r="J18" s="789"/>
      <c r="K18" s="789"/>
      <c r="L18" s="789"/>
      <c r="M18" s="789"/>
      <c r="N18" s="789"/>
    </row>
    <row r="19" spans="1:14" ht="15.95" customHeight="1">
      <c r="A19" s="413"/>
      <c r="B19" s="413"/>
      <c r="C19" s="789" t="s">
        <v>22</v>
      </c>
      <c r="D19" s="789"/>
      <c r="E19" s="789"/>
      <c r="F19" s="789"/>
      <c r="G19" s="789"/>
      <c r="H19" s="789"/>
      <c r="I19" s="789"/>
      <c r="J19" s="789"/>
      <c r="K19" s="789"/>
      <c r="L19" s="789"/>
      <c r="M19" s="789"/>
      <c r="N19" s="789"/>
    </row>
    <row r="20" spans="1:14" ht="15.95" customHeight="1">
      <c r="A20" s="413"/>
      <c r="B20" s="413"/>
      <c r="C20" s="793"/>
      <c r="D20" s="793"/>
      <c r="E20" s="793"/>
      <c r="F20" s="793"/>
      <c r="G20" s="793"/>
      <c r="H20" s="793"/>
      <c r="I20" s="793"/>
      <c r="J20" s="793"/>
      <c r="K20" s="793"/>
      <c r="L20" s="793"/>
      <c r="M20" s="793"/>
      <c r="N20" s="793"/>
    </row>
    <row r="21" spans="1:14" ht="22.5" customHeight="1">
      <c r="A21" s="413"/>
      <c r="B21" s="794" t="s">
        <v>23</v>
      </c>
      <c r="C21" s="794"/>
      <c r="D21" s="794"/>
      <c r="E21" s="794"/>
      <c r="F21" s="794"/>
      <c r="G21" s="794"/>
      <c r="H21" s="794"/>
      <c r="I21" s="794"/>
      <c r="J21" s="794"/>
      <c r="K21" s="794"/>
      <c r="L21" s="794"/>
      <c r="M21" s="794"/>
      <c r="N21" s="794"/>
    </row>
    <row r="22" spans="1:14" ht="22.5" customHeight="1">
      <c r="A22" s="413"/>
      <c r="B22" s="415"/>
      <c r="C22" s="789" t="s">
        <v>24</v>
      </c>
      <c r="D22" s="789"/>
      <c r="E22" s="789"/>
      <c r="F22" s="789"/>
      <c r="G22" s="789"/>
      <c r="H22" s="789"/>
      <c r="I22" s="789"/>
      <c r="J22" s="789"/>
      <c r="K22" s="789"/>
      <c r="L22" s="789"/>
      <c r="M22" s="789"/>
      <c r="N22" s="789"/>
    </row>
    <row r="23" spans="1:14" ht="15.95" customHeight="1">
      <c r="A23" s="413"/>
      <c r="B23" s="413"/>
      <c r="C23" s="793"/>
      <c r="D23" s="793"/>
      <c r="E23" s="793"/>
      <c r="F23" s="793"/>
      <c r="G23" s="793"/>
      <c r="H23" s="793"/>
      <c r="I23" s="793"/>
      <c r="J23" s="793"/>
      <c r="K23" s="793"/>
      <c r="L23" s="793"/>
      <c r="M23" s="793"/>
      <c r="N23" s="793"/>
    </row>
    <row r="24" spans="1:14" s="232" customFormat="1" ht="22.5" customHeight="1">
      <c r="A24" s="414"/>
      <c r="B24" s="791" t="s">
        <v>25</v>
      </c>
      <c r="C24" s="791"/>
      <c r="D24" s="791"/>
      <c r="E24" s="791"/>
      <c r="F24" s="791"/>
      <c r="G24" s="791"/>
      <c r="H24" s="791"/>
      <c r="I24" s="791"/>
      <c r="J24" s="791"/>
      <c r="K24" s="791"/>
      <c r="L24" s="791"/>
      <c r="M24" s="791"/>
      <c r="N24" s="791"/>
    </row>
    <row r="25" spans="1:14" ht="17.45" customHeight="1">
      <c r="A25" s="413"/>
      <c r="B25" s="413"/>
      <c r="C25" s="789" t="s">
        <v>26</v>
      </c>
      <c r="D25" s="789"/>
      <c r="E25" s="789"/>
      <c r="F25" s="789"/>
      <c r="G25" s="789"/>
      <c r="H25" s="789"/>
      <c r="I25" s="789"/>
      <c r="J25" s="789"/>
      <c r="K25" s="789"/>
      <c r="L25" s="789"/>
      <c r="M25" s="789"/>
      <c r="N25" s="789"/>
    </row>
    <row r="26" spans="1:14" ht="15.95" customHeight="1">
      <c r="A26" s="413"/>
      <c r="B26" s="413"/>
      <c r="C26" s="789" t="s">
        <v>27</v>
      </c>
      <c r="D26" s="789"/>
      <c r="E26" s="789"/>
      <c r="F26" s="789"/>
      <c r="G26" s="789"/>
      <c r="H26" s="789"/>
      <c r="I26" s="789"/>
      <c r="J26" s="789"/>
      <c r="K26" s="789"/>
      <c r="L26" s="789"/>
      <c r="M26" s="789"/>
      <c r="N26" s="789"/>
    </row>
    <row r="27" spans="1:14" ht="15.95" customHeight="1">
      <c r="A27" s="413"/>
      <c r="B27" s="413"/>
      <c r="C27" s="789" t="s">
        <v>28</v>
      </c>
      <c r="D27" s="789"/>
      <c r="E27" s="789"/>
      <c r="F27" s="789"/>
      <c r="G27" s="789"/>
      <c r="H27" s="789"/>
      <c r="I27" s="789"/>
      <c r="J27" s="789"/>
      <c r="K27" s="789"/>
      <c r="L27" s="789"/>
      <c r="M27" s="789"/>
      <c r="N27" s="789"/>
    </row>
    <row r="28" spans="1:14" ht="15.95" customHeight="1">
      <c r="A28" s="413"/>
      <c r="B28" s="234"/>
      <c r="C28" s="792"/>
      <c r="D28" s="792"/>
      <c r="E28" s="792"/>
      <c r="F28" s="792"/>
      <c r="G28" s="792"/>
      <c r="H28" s="792"/>
      <c r="I28" s="792"/>
      <c r="J28" s="792"/>
      <c r="K28" s="792"/>
      <c r="L28" s="792"/>
      <c r="M28" s="792"/>
      <c r="N28" s="792"/>
    </row>
    <row r="29" spans="1:14" ht="22.5" customHeight="1">
      <c r="A29" s="413"/>
      <c r="B29" s="788" t="s">
        <v>29</v>
      </c>
      <c r="C29" s="788"/>
      <c r="D29" s="788"/>
      <c r="E29" s="788"/>
      <c r="F29" s="788"/>
      <c r="G29" s="788"/>
      <c r="H29" s="788"/>
      <c r="I29" s="788"/>
      <c r="J29" s="788"/>
      <c r="K29" s="788"/>
      <c r="L29" s="788"/>
      <c r="M29" s="788"/>
      <c r="N29" s="788"/>
    </row>
    <row r="30" spans="1:14" ht="18.600000000000001" customHeight="1">
      <c r="A30" s="413"/>
      <c r="B30" s="413"/>
      <c r="C30" s="789" t="s">
        <v>30</v>
      </c>
      <c r="D30" s="789"/>
      <c r="E30" s="789"/>
      <c r="F30" s="789"/>
      <c r="G30" s="789"/>
      <c r="H30" s="789"/>
      <c r="I30" s="789"/>
      <c r="J30" s="789"/>
      <c r="K30" s="789"/>
      <c r="L30" s="789"/>
      <c r="M30" s="789"/>
      <c r="N30" s="789"/>
    </row>
    <row r="31" spans="1:14" ht="15.95" customHeight="1">
      <c r="A31" s="413"/>
      <c r="B31" s="413"/>
      <c r="C31" s="790"/>
      <c r="D31" s="790"/>
      <c r="E31" s="790"/>
      <c r="F31" s="790"/>
      <c r="G31" s="790"/>
      <c r="H31" s="790"/>
      <c r="I31" s="790"/>
      <c r="J31" s="790"/>
      <c r="K31" s="790"/>
      <c r="L31" s="790"/>
      <c r="M31" s="790"/>
      <c r="N31" s="790"/>
    </row>
    <row r="32" spans="1:14" hidden="1">
      <c r="A32" s="416"/>
      <c r="B32" s="416"/>
      <c r="C32" s="416"/>
      <c r="D32" s="235"/>
      <c r="E32" s="416"/>
      <c r="F32" s="416"/>
      <c r="G32" s="416"/>
      <c r="H32" s="416"/>
      <c r="I32" s="416"/>
      <c r="J32" s="416"/>
      <c r="K32" s="416"/>
      <c r="L32" s="416"/>
      <c r="M32" s="416"/>
      <c r="N32" s="416"/>
    </row>
    <row r="33" s="140" customFormat="1" hidden="1"/>
  </sheetData>
  <sheetProtection algorithmName="SHA-512" hashValue="bcFMQED2SG8r+kkVsyOvq7Zk5LHAxUDkKfSEqk0nPOSshAMDXV7wwKKh5GPnZb9Tg1q6YAJCgryKmX3EBrgW6w==" saltValue="4OCio6BwLjQbcWPaK5HO4w==" spinCount="100000" sheet="1" objects="1" scenarios="1"/>
  <mergeCells count="28">
    <mergeCell ref="B9:N9"/>
    <mergeCell ref="B4:L4"/>
    <mergeCell ref="B5:N5"/>
    <mergeCell ref="C6:N6"/>
    <mergeCell ref="C8:N8"/>
    <mergeCell ref="C7:N7"/>
    <mergeCell ref="C23:N23"/>
    <mergeCell ref="C10:N10"/>
    <mergeCell ref="C13:N13"/>
    <mergeCell ref="C11:N11"/>
    <mergeCell ref="C14:N14"/>
    <mergeCell ref="C15:N15"/>
    <mergeCell ref="C16:N16"/>
    <mergeCell ref="C17:N17"/>
    <mergeCell ref="C18:N18"/>
    <mergeCell ref="C20:N20"/>
    <mergeCell ref="B21:N21"/>
    <mergeCell ref="C22:N22"/>
    <mergeCell ref="C19:N19"/>
    <mergeCell ref="C12:N12"/>
    <mergeCell ref="B29:N29"/>
    <mergeCell ref="C30:N30"/>
    <mergeCell ref="C31:N31"/>
    <mergeCell ref="B24:N24"/>
    <mergeCell ref="C25:N25"/>
    <mergeCell ref="C26:N26"/>
    <mergeCell ref="C27:N27"/>
    <mergeCell ref="C28:N28"/>
  </mergeCells>
  <hyperlinks>
    <hyperlink ref="C6:N6" location="'Disclaimer &amp; important notices'!A1" display="Disclaimer and important notices" xr:uid="{9979AAFA-546E-47B5-A464-72CD68FADAFA}"/>
    <hyperlink ref="C10:N10" location="'Operational Emissions'!A1" display="Operational emissions" xr:uid="{FA7E78E6-BFB5-476F-8B45-B9518DD13C6B}"/>
    <hyperlink ref="C13:N13" location="'Financing sustainability'!A1" display="Financing sustainability" xr:uid="{638AC3E7-93F8-40C8-B3F2-5812B5EF06DE}"/>
    <hyperlink ref="C11:N11" location="'Financed emissions'!A1" display="Financed emissions" xr:uid="{92548C39-904B-4E5E-A0F2-CE0F38E1DD51}"/>
    <hyperlink ref="C14:N14" location="'S&amp;E risk management'!A1" display="Social and environmental (S&amp;E) risk management" xr:uid="{62641B10-E686-40F9-9938-811F6F1F59C1}"/>
    <hyperlink ref="C15:N15" location="'Supply chain'!A1" display="Supply chain" xr:uid="{66A78B77-E8AD-4AC5-8773-B3C5447EDFC7}"/>
    <hyperlink ref="C16:N16" location="'Community investment'!A1" display="Community investment" xr:uid="{F7985FBF-0ECC-4510-A9E7-2D19A026D183}"/>
    <hyperlink ref="C17:N17" location="Employees!A1" display="Employees" xr:uid="{E0484EA8-95D4-4F67-99E3-B307FC49A1E6}"/>
    <hyperlink ref="C18:N18" location="'Responsible Customer Engagement'!A1" display="Responsible Customer Engagement" xr:uid="{5431C459-3772-43AF-9AAA-F1174B31646A}"/>
    <hyperlink ref="C22:N22" location="'Salient Human Rights'!A1" display="Salient Human Rights" xr:uid="{A4C2CE74-9B07-4817-8449-999E3C4E95BA}"/>
    <hyperlink ref="C25:N25" location="GRI!A1" display="Global Reporting Initiative (GRI) 2021 Standards index" xr:uid="{8760B8FB-9201-4DA6-926A-4728B9DB6683}"/>
    <hyperlink ref="C26:N26" location="'UN GP'!A1" display="United Nations Guiding Principles (UN GP) on Business and Human Rights (UN GP) reporting framework" xr:uid="{80CB1E05-4B7B-4149-895B-11607EB929C1}"/>
    <hyperlink ref="C27:N27" location="'UN PRB'!A1" display="Responsible Banking Progress Statement " xr:uid="{E6B7EB7C-9E13-4873-82EE-3C51953A3B99}"/>
    <hyperlink ref="C30:N30" location="'Glossary of terms'!A1" display="Glossary of terms" xr:uid="{3C70FE65-7E83-40E0-9244-56C57B0AE28B}"/>
    <hyperlink ref="C7" location="'Content Index'!A1" display="Content index" xr:uid="{E6B61C41-3BAA-4DB9-8185-E9CF1E886C15}"/>
    <hyperlink ref="C19:N19" location="'Industry Association Payments'!A1" display="Industry Association Payments" xr:uid="{FCF39231-8A8D-490E-B442-7C0C087DA550}"/>
    <hyperlink ref="C12:N12" location="'Total Aus Lending Portfolio'!A1" display="Total Australia Lending Portfolio" xr:uid="{D48792CB-AF9B-4236-A34F-4B70C779ACE4}"/>
  </hyperlinks>
  <pageMargins left="0.7" right="0.7" top="0.75" bottom="0.75" header="0.3" footer="0.3"/>
  <pageSetup paperSize="9" scale="8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69F0-DE29-4B22-8165-1BC53146A20D}">
  <sheetPr>
    <tabColor rgb="FFFF0000"/>
  </sheetPr>
  <dimension ref="A1:H46"/>
  <sheetViews>
    <sheetView topLeftCell="A12" workbookViewId="0">
      <selection activeCell="A43" sqref="A43"/>
    </sheetView>
  </sheetViews>
  <sheetFormatPr defaultColWidth="9" defaultRowHeight="12.75"/>
  <cols>
    <col min="1" max="1" width="24.875" style="6" bestFit="1" customWidth="1"/>
    <col min="2" max="2" width="55.125" style="6" customWidth="1"/>
    <col min="3" max="3" width="9.75" style="7" bestFit="1" customWidth="1"/>
    <col min="4" max="4" width="12.75" style="7" bestFit="1" customWidth="1"/>
    <col min="5" max="5" width="10.75" style="7" bestFit="1" customWidth="1"/>
    <col min="6" max="6" width="23.25" style="7" bestFit="1" customWidth="1"/>
    <col min="7" max="7" width="28.375" style="7" bestFit="1" customWidth="1"/>
    <col min="8" max="8" width="77.625" style="7" bestFit="1" customWidth="1"/>
    <col min="9" max="16384" width="9" style="7"/>
  </cols>
  <sheetData>
    <row r="1" spans="1:8" s="5" customFormat="1">
      <c r="A1" s="3" t="s">
        <v>1398</v>
      </c>
      <c r="B1" s="3" t="s">
        <v>1236</v>
      </c>
      <c r="C1" s="4" t="s">
        <v>1399</v>
      </c>
      <c r="D1" s="4" t="s">
        <v>1400</v>
      </c>
      <c r="E1" s="4" t="s">
        <v>1401</v>
      </c>
      <c r="F1" s="4" t="s">
        <v>1402</v>
      </c>
      <c r="G1" s="4" t="s">
        <v>1403</v>
      </c>
      <c r="H1" s="4" t="s">
        <v>1404</v>
      </c>
    </row>
    <row r="2" spans="1:8" ht="25.5">
      <c r="A2" s="6" t="s">
        <v>1405</v>
      </c>
      <c r="B2" s="6" t="s">
        <v>1406</v>
      </c>
      <c r="C2" s="7" t="s">
        <v>20</v>
      </c>
      <c r="D2" s="7" t="s">
        <v>1407</v>
      </c>
      <c r="E2" s="7" t="s">
        <v>1408</v>
      </c>
      <c r="F2" s="8" t="s">
        <v>396</v>
      </c>
      <c r="G2" s="7" t="s">
        <v>395</v>
      </c>
      <c r="H2" s="7" t="s">
        <v>1409</v>
      </c>
    </row>
    <row r="3" spans="1:8" ht="63.75">
      <c r="A3" s="6" t="s">
        <v>1405</v>
      </c>
      <c r="B3" s="6" t="s">
        <v>1410</v>
      </c>
      <c r="C3" s="7" t="s">
        <v>20</v>
      </c>
      <c r="D3" s="7" t="s">
        <v>1407</v>
      </c>
      <c r="E3" s="7" t="s">
        <v>1408</v>
      </c>
      <c r="H3" s="7" t="s">
        <v>1411</v>
      </c>
    </row>
    <row r="4" spans="1:8" ht="15">
      <c r="B4" s="2" t="s">
        <v>1412</v>
      </c>
      <c r="C4" s="7" t="s">
        <v>19</v>
      </c>
      <c r="F4" s="8" t="s">
        <v>396</v>
      </c>
    </row>
    <row r="5" spans="1:8" ht="15">
      <c r="B5" s="46" t="s">
        <v>1413</v>
      </c>
      <c r="C5" s="7" t="s">
        <v>19</v>
      </c>
      <c r="F5" s="8" t="s">
        <v>396</v>
      </c>
    </row>
    <row r="19" spans="1:2">
      <c r="A19" s="9" t="s">
        <v>1414</v>
      </c>
    </row>
    <row r="20" spans="1:2">
      <c r="A20" s="9" t="s">
        <v>1415</v>
      </c>
      <c r="B20" s="6" t="s">
        <v>1416</v>
      </c>
    </row>
    <row r="21" spans="1:2">
      <c r="B21" s="6" t="s">
        <v>1417</v>
      </c>
    </row>
    <row r="22" spans="1:2">
      <c r="B22" s="6" t="s">
        <v>1418</v>
      </c>
    </row>
    <row r="23" spans="1:2">
      <c r="B23" s="6" t="s">
        <v>1419</v>
      </c>
    </row>
    <row r="24" spans="1:2">
      <c r="B24" s="6" t="s">
        <v>1420</v>
      </c>
    </row>
    <row r="25" spans="1:2">
      <c r="B25" s="6" t="s">
        <v>1421</v>
      </c>
    </row>
    <row r="27" spans="1:2">
      <c r="A27" s="9" t="s">
        <v>1422</v>
      </c>
      <c r="B27" s="6" t="s">
        <v>1423</v>
      </c>
    </row>
    <row r="28" spans="1:2" ht="14.25">
      <c r="B28" s="10" t="s">
        <v>1424</v>
      </c>
    </row>
    <row r="36" spans="1:2">
      <c r="B36" s="6" t="s">
        <v>1425</v>
      </c>
    </row>
    <row r="37" spans="1:2">
      <c r="B37" s="6" t="s">
        <v>1426</v>
      </c>
    </row>
    <row r="43" spans="1:2">
      <c r="A43" s="9" t="s">
        <v>1427</v>
      </c>
    </row>
    <row r="44" spans="1:2">
      <c r="A44" s="6" t="s">
        <v>16</v>
      </c>
      <c r="B44" s="6" t="s">
        <v>1428</v>
      </c>
    </row>
    <row r="45" spans="1:2">
      <c r="A45" s="6" t="s">
        <v>20</v>
      </c>
      <c r="B45" s="6" t="s">
        <v>1429</v>
      </c>
    </row>
    <row r="46" spans="1:2">
      <c r="B46" s="6" t="s">
        <v>1430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AA97C-19E7-423B-A1D1-60FFB24DB6C9}">
  <sheetPr>
    <tabColor rgb="FF006BDE"/>
    <pageSetUpPr fitToPage="1"/>
  </sheetPr>
  <dimension ref="A1:N34"/>
  <sheetViews>
    <sheetView workbookViewId="0"/>
  </sheetViews>
  <sheetFormatPr defaultColWidth="0" defaultRowHeight="12.75" zeroHeight="1"/>
  <cols>
    <col min="1" max="1" width="5" style="62" customWidth="1"/>
    <col min="2" max="13" width="8.875" style="62" customWidth="1"/>
    <col min="14" max="14" width="16.375" style="62" customWidth="1"/>
    <col min="15" max="15" width="8.875" style="62" hidden="1" customWidth="1"/>
    <col min="16" max="16384" width="8.875" style="62" hidden="1"/>
  </cols>
  <sheetData>
    <row r="1" spans="1:14" s="140" customFormat="1" ht="78" customHeight="1">
      <c r="A1" s="61"/>
      <c r="B1" s="60" t="s">
        <v>7</v>
      </c>
      <c r="C1" s="59"/>
      <c r="D1" s="59"/>
      <c r="E1" s="59"/>
      <c r="F1" s="59"/>
      <c r="G1" s="61"/>
      <c r="H1" s="61"/>
      <c r="I1" s="61"/>
      <c r="J1" s="61"/>
      <c r="K1" s="61"/>
      <c r="L1" s="61"/>
      <c r="M1" s="224"/>
      <c r="N1" s="224"/>
    </row>
    <row r="2" spans="1:14" ht="15.95" customHeight="1">
      <c r="A2" s="44"/>
      <c r="B2" s="800"/>
      <c r="C2" s="800"/>
      <c r="D2" s="800"/>
      <c r="E2" s="800"/>
      <c r="F2" s="800"/>
      <c r="G2" s="800"/>
      <c r="H2" s="800"/>
      <c r="I2" s="800"/>
      <c r="J2" s="800"/>
      <c r="K2" s="800"/>
      <c r="L2" s="800"/>
      <c r="M2" s="44"/>
      <c r="N2" s="44"/>
    </row>
    <row r="3" spans="1:14" s="115" customFormat="1" ht="33.6" customHeight="1">
      <c r="A3" s="417"/>
      <c r="B3" s="801" t="s">
        <v>31</v>
      </c>
      <c r="C3" s="801"/>
      <c r="D3" s="801"/>
      <c r="E3" s="801"/>
      <c r="F3" s="801"/>
      <c r="G3" s="801"/>
      <c r="H3" s="801"/>
      <c r="I3" s="801"/>
      <c r="J3" s="801"/>
      <c r="K3" s="801"/>
      <c r="L3" s="801"/>
      <c r="M3" s="801"/>
      <c r="N3" s="801"/>
    </row>
    <row r="4" spans="1:14" s="115" customFormat="1" ht="15.95" customHeight="1">
      <c r="A4" s="417"/>
      <c r="B4" s="225"/>
      <c r="C4" s="225"/>
      <c r="D4" s="225"/>
      <c r="E4" s="225"/>
      <c r="F4" s="225"/>
      <c r="G4" s="225"/>
      <c r="H4" s="225"/>
      <c r="I4" s="225"/>
      <c r="J4" s="225"/>
      <c r="K4" s="225"/>
      <c r="L4" s="225"/>
      <c r="M4" s="225"/>
      <c r="N4" s="414"/>
    </row>
    <row r="5" spans="1:14" ht="104.45" customHeight="1">
      <c r="A5" s="44"/>
      <c r="B5" s="413"/>
      <c r="C5" s="798" t="s">
        <v>32</v>
      </c>
      <c r="D5" s="798"/>
      <c r="E5" s="798"/>
      <c r="F5" s="798"/>
      <c r="G5" s="798"/>
      <c r="H5" s="798"/>
      <c r="I5" s="798"/>
      <c r="J5" s="798"/>
      <c r="K5" s="798"/>
      <c r="L5" s="798"/>
      <c r="M5" s="418"/>
      <c r="N5" s="413"/>
    </row>
    <row r="6" spans="1:14" ht="15.95" customHeight="1">
      <c r="A6" s="44"/>
      <c r="B6" s="413"/>
      <c r="C6" s="406"/>
      <c r="D6" s="406"/>
      <c r="E6" s="406"/>
      <c r="F6" s="406"/>
      <c r="G6" s="406"/>
      <c r="H6" s="406"/>
      <c r="I6" s="406"/>
      <c r="J6" s="406"/>
      <c r="K6" s="406"/>
      <c r="L6" s="406"/>
      <c r="M6" s="418"/>
      <c r="N6" s="413"/>
    </row>
    <row r="7" spans="1:14" ht="235.5" customHeight="1">
      <c r="A7" s="44"/>
      <c r="B7" s="413"/>
      <c r="C7" s="802" t="s">
        <v>33</v>
      </c>
      <c r="D7" s="803"/>
      <c r="E7" s="803"/>
      <c r="F7" s="803"/>
      <c r="G7" s="803"/>
      <c r="H7" s="803"/>
      <c r="I7" s="803"/>
      <c r="J7" s="803"/>
      <c r="K7" s="803"/>
      <c r="L7" s="803"/>
      <c r="M7" s="418"/>
      <c r="N7" s="413"/>
    </row>
    <row r="8" spans="1:14" ht="15.95" customHeight="1">
      <c r="A8" s="44"/>
      <c r="B8" s="413"/>
      <c r="C8" s="407"/>
      <c r="D8" s="407"/>
      <c r="E8" s="407"/>
      <c r="F8" s="407"/>
      <c r="G8" s="407"/>
      <c r="H8" s="407"/>
      <c r="I8" s="407"/>
      <c r="J8" s="407"/>
      <c r="K8" s="407"/>
      <c r="L8" s="407"/>
      <c r="M8" s="418"/>
      <c r="N8" s="413"/>
    </row>
    <row r="9" spans="1:14" ht="313.5" customHeight="1">
      <c r="A9" s="44"/>
      <c r="B9" s="413"/>
      <c r="C9" s="798" t="s">
        <v>34</v>
      </c>
      <c r="D9" s="799"/>
      <c r="E9" s="799"/>
      <c r="F9" s="799"/>
      <c r="G9" s="799"/>
      <c r="H9" s="799"/>
      <c r="I9" s="799"/>
      <c r="J9" s="799"/>
      <c r="K9" s="799"/>
      <c r="L9" s="799"/>
      <c r="M9" s="418"/>
      <c r="N9" s="413"/>
    </row>
    <row r="10" spans="1:14" ht="47.25" customHeight="1">
      <c r="A10" s="44"/>
      <c r="B10" s="413"/>
      <c r="C10" s="798" t="s">
        <v>35</v>
      </c>
      <c r="D10" s="798"/>
      <c r="E10" s="798"/>
      <c r="F10" s="798"/>
      <c r="G10" s="798"/>
      <c r="H10" s="798"/>
      <c r="I10" s="798"/>
      <c r="J10" s="798"/>
      <c r="K10" s="798"/>
      <c r="L10" s="798"/>
      <c r="M10" s="418"/>
      <c r="N10" s="413"/>
    </row>
    <row r="11" spans="1:14" ht="164.1" customHeight="1">
      <c r="A11" s="44"/>
      <c r="B11" s="413"/>
      <c r="C11" s="798" t="s">
        <v>36</v>
      </c>
      <c r="D11" s="798"/>
      <c r="E11" s="798"/>
      <c r="F11" s="798"/>
      <c r="G11" s="798"/>
      <c r="H11" s="798"/>
      <c r="I11" s="798"/>
      <c r="J11" s="798"/>
      <c r="K11" s="798"/>
      <c r="L11" s="798"/>
      <c r="M11" s="798"/>
      <c r="N11" s="413"/>
    </row>
    <row r="12" spans="1:14">
      <c r="A12" s="44"/>
      <c r="B12" s="413"/>
      <c r="C12" s="227"/>
      <c r="D12" s="226"/>
      <c r="E12" s="226"/>
      <c r="F12" s="226"/>
      <c r="G12" s="226"/>
      <c r="H12" s="226"/>
      <c r="I12" s="226"/>
      <c r="J12" s="226"/>
      <c r="K12" s="226"/>
      <c r="L12" s="226"/>
      <c r="M12" s="413"/>
      <c r="N12" s="413"/>
    </row>
    <row r="13" spans="1:14" s="115" customFormat="1" ht="15.95" hidden="1" customHeight="1">
      <c r="A13" s="44"/>
      <c r="B13" s="44"/>
      <c r="C13" s="44"/>
      <c r="D13" s="44"/>
      <c r="E13" s="44"/>
      <c r="F13" s="44"/>
      <c r="G13" s="44"/>
      <c r="H13" s="44"/>
      <c r="I13" s="44"/>
      <c r="J13" s="44"/>
      <c r="K13" s="44"/>
      <c r="L13" s="44"/>
      <c r="M13" s="44"/>
      <c r="N13" s="44"/>
    </row>
    <row r="14" spans="1:14" ht="15.95" hidden="1" customHeight="1">
      <c r="A14" s="44"/>
      <c r="B14" s="44"/>
      <c r="C14" s="44"/>
      <c r="D14" s="44"/>
      <c r="E14" s="44"/>
      <c r="F14" s="44"/>
      <c r="G14" s="44"/>
      <c r="H14" s="44"/>
      <c r="I14" s="44"/>
      <c r="J14" s="44"/>
      <c r="K14" s="44"/>
      <c r="L14" s="44"/>
      <c r="M14" s="44"/>
      <c r="N14" s="44"/>
    </row>
    <row r="15" spans="1:14" ht="15.95" hidden="1" customHeight="1">
      <c r="A15" s="44"/>
      <c r="B15" s="44"/>
      <c r="C15" s="44"/>
      <c r="D15" s="44"/>
      <c r="E15" s="44"/>
      <c r="F15" s="44"/>
      <c r="G15" s="44"/>
      <c r="H15" s="44"/>
      <c r="I15" s="44"/>
      <c r="J15" s="44"/>
      <c r="K15" s="44"/>
      <c r="L15" s="44"/>
      <c r="M15" s="44"/>
      <c r="N15" s="44"/>
    </row>
    <row r="16" spans="1:14" ht="15.95" hidden="1" customHeight="1">
      <c r="A16" s="44"/>
      <c r="B16" s="44"/>
      <c r="C16" s="44"/>
      <c r="D16" s="44"/>
      <c r="E16" s="44"/>
      <c r="F16" s="44"/>
      <c r="G16" s="44"/>
      <c r="H16" s="44"/>
      <c r="I16" s="44"/>
      <c r="J16" s="44"/>
      <c r="K16" s="44"/>
      <c r="L16" s="44"/>
      <c r="M16" s="44"/>
      <c r="N16" s="44"/>
    </row>
    <row r="17" spans="4:4" ht="15.95" hidden="1" customHeight="1">
      <c r="D17" s="44"/>
    </row>
    <row r="18" spans="4:4" ht="15.95" hidden="1" customHeight="1">
      <c r="D18" s="44"/>
    </row>
    <row r="19" spans="4:4" ht="15.95" hidden="1" customHeight="1">
      <c r="D19" s="44"/>
    </row>
    <row r="20" spans="4:4" ht="15.95" hidden="1" customHeight="1">
      <c r="D20" s="44"/>
    </row>
    <row r="21" spans="4:4" ht="15.95" hidden="1" customHeight="1">
      <c r="D21" s="44"/>
    </row>
    <row r="22" spans="4:4" ht="15.95" hidden="1" customHeight="1">
      <c r="D22" s="44"/>
    </row>
    <row r="23" spans="4:4" ht="15.95" hidden="1" customHeight="1">
      <c r="D23" s="44"/>
    </row>
    <row r="24" spans="4:4" ht="15.95" hidden="1" customHeight="1">
      <c r="D24" s="44"/>
    </row>
    <row r="25" spans="4:4" ht="15.95" hidden="1" customHeight="1">
      <c r="D25" s="44"/>
    </row>
    <row r="32" spans="4:4" hidden="1">
      <c r="D32" s="228"/>
    </row>
    <row r="34" s="62" customFormat="1" hidden="1"/>
  </sheetData>
  <sheetProtection algorithmName="SHA-512" hashValue="h8iZGL+mvF4ro2iDItRVI+dcOLFH20fJsdLbPoAXXGmMt/zK5Q8OG1ikbtN5AzSYbnIuA2844t1bynRHdgE2uw==" saltValue="/CSeEpV7YNAfVaFaISvu0w==" spinCount="100000" sheet="1" objects="1" scenarios="1"/>
  <mergeCells count="7">
    <mergeCell ref="C9:L9"/>
    <mergeCell ref="C10:L10"/>
    <mergeCell ref="C11:M11"/>
    <mergeCell ref="B2:L2"/>
    <mergeCell ref="B3:N3"/>
    <mergeCell ref="C5:L5"/>
    <mergeCell ref="C7:L7"/>
  </mergeCells>
  <pageMargins left="0.7" right="0.7" top="0.75" bottom="0.75" header="0.3" footer="0.3"/>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C736E-6656-45D8-B383-C9AA62FD4E13}">
  <sheetPr>
    <tabColor rgb="FF006BDE"/>
    <pageSetUpPr fitToPage="1"/>
  </sheetPr>
  <dimension ref="A1:E108"/>
  <sheetViews>
    <sheetView zoomScaleNormal="100" zoomScaleSheetLayoutView="100" workbookViewId="0"/>
  </sheetViews>
  <sheetFormatPr defaultColWidth="0" defaultRowHeight="12.75" zeroHeight="1"/>
  <cols>
    <col min="1" max="1" width="79.625" style="1" customWidth="1"/>
    <col min="2" max="2" width="44.5" style="1" customWidth="1"/>
    <col min="3" max="4" width="9" style="1" hidden="1" customWidth="1"/>
    <col min="5" max="5" width="0" style="1" hidden="1" customWidth="1"/>
    <col min="6" max="16384" width="9" style="1" hidden="1"/>
  </cols>
  <sheetData>
    <row r="1" spans="1:5" ht="75.75" customHeight="1">
      <c r="A1" s="54" t="s">
        <v>7</v>
      </c>
      <c r="B1" s="54"/>
    </row>
    <row r="2" spans="1:5"/>
    <row r="3" spans="1:5">
      <c r="A3" s="18" t="s">
        <v>23</v>
      </c>
      <c r="B3" s="19"/>
      <c r="C3" s="11"/>
      <c r="D3" s="11"/>
      <c r="E3" s="44"/>
    </row>
    <row r="4" spans="1:5">
      <c r="A4" s="13" t="s">
        <v>24</v>
      </c>
      <c r="B4" s="44" t="s">
        <v>37</v>
      </c>
      <c r="C4" s="44"/>
      <c r="D4" s="44"/>
      <c r="E4" s="44"/>
    </row>
    <row r="5" spans="1:5">
      <c r="A5" s="18" t="s">
        <v>38</v>
      </c>
      <c r="B5" s="19"/>
      <c r="C5" s="11"/>
      <c r="D5" s="11"/>
      <c r="E5" s="44"/>
    </row>
    <row r="6" spans="1:5">
      <c r="A6" s="13" t="s">
        <v>39</v>
      </c>
      <c r="B6" s="44" t="s">
        <v>37</v>
      </c>
      <c r="C6" s="44"/>
      <c r="D6" s="44"/>
      <c r="E6" s="44"/>
    </row>
    <row r="7" spans="1:5">
      <c r="A7" s="13" t="s">
        <v>27</v>
      </c>
      <c r="B7" s="44" t="s">
        <v>37</v>
      </c>
      <c r="C7" s="44"/>
      <c r="D7" s="44"/>
      <c r="E7" s="44"/>
    </row>
    <row r="8" spans="1:5">
      <c r="A8" s="13" t="s">
        <v>28</v>
      </c>
      <c r="B8" s="44" t="s">
        <v>37</v>
      </c>
      <c r="C8" s="44"/>
      <c r="D8" s="44"/>
      <c r="E8" s="44"/>
    </row>
    <row r="9" spans="1:5">
      <c r="A9" s="11"/>
      <c r="B9" s="44"/>
      <c r="C9" s="44"/>
      <c r="D9" s="44"/>
      <c r="E9" s="44"/>
    </row>
    <row r="10" spans="1:5">
      <c r="A10" s="20" t="s">
        <v>40</v>
      </c>
      <c r="B10" s="45"/>
      <c r="C10" s="44"/>
      <c r="D10" s="44"/>
      <c r="E10" s="44"/>
    </row>
    <row r="11" spans="1:5">
      <c r="A11" s="24" t="s">
        <v>41</v>
      </c>
      <c r="B11" s="25"/>
      <c r="C11" s="44"/>
      <c r="D11" s="44"/>
      <c r="E11" s="44"/>
    </row>
    <row r="12" spans="1:5" ht="15">
      <c r="A12" s="13" t="s">
        <v>42</v>
      </c>
      <c r="B12" s="44" t="s">
        <v>43</v>
      </c>
      <c r="C12" s="12"/>
      <c r="D12" s="44"/>
      <c r="E12" s="44"/>
    </row>
    <row r="13" spans="1:5" ht="15">
      <c r="A13" s="13" t="s">
        <v>44</v>
      </c>
      <c r="B13" s="44" t="s">
        <v>45</v>
      </c>
      <c r="C13" s="15"/>
      <c r="D13" s="44"/>
      <c r="E13" s="44"/>
    </row>
    <row r="14" spans="1:5" ht="15">
      <c r="A14" s="13" t="s">
        <v>46</v>
      </c>
      <c r="B14" s="44" t="s">
        <v>45</v>
      </c>
      <c r="C14" s="15"/>
      <c r="D14" s="44"/>
      <c r="E14" s="44"/>
    </row>
    <row r="15" spans="1:5" ht="15">
      <c r="A15" s="13" t="s">
        <v>47</v>
      </c>
      <c r="B15" s="44" t="s">
        <v>45</v>
      </c>
      <c r="C15" s="15"/>
      <c r="D15" s="44"/>
      <c r="E15" s="44"/>
    </row>
    <row r="16" spans="1:5">
      <c r="A16" s="24" t="s">
        <v>48</v>
      </c>
      <c r="B16" s="25"/>
      <c r="C16" s="44"/>
      <c r="D16" s="44"/>
      <c r="E16" s="44"/>
    </row>
    <row r="17" spans="1:5" ht="15">
      <c r="A17" s="13" t="s">
        <v>42</v>
      </c>
      <c r="B17" s="44" t="s">
        <v>49</v>
      </c>
      <c r="C17" s="12"/>
      <c r="D17" s="44"/>
      <c r="E17" s="44"/>
    </row>
    <row r="18" spans="1:5" ht="15">
      <c r="A18" s="13" t="s">
        <v>21</v>
      </c>
      <c r="B18" s="44" t="s">
        <v>37</v>
      </c>
      <c r="C18" s="14"/>
      <c r="D18" s="44"/>
      <c r="E18" s="44"/>
    </row>
    <row r="19" spans="1:5" ht="15">
      <c r="A19" s="13" t="s">
        <v>50</v>
      </c>
      <c r="B19" s="44" t="s">
        <v>51</v>
      </c>
      <c r="C19" s="15"/>
      <c r="D19" s="44"/>
      <c r="E19" s="44"/>
    </row>
    <row r="20" spans="1:5">
      <c r="A20" s="21" t="s">
        <v>52</v>
      </c>
      <c r="B20" s="22"/>
      <c r="C20" s="44"/>
      <c r="D20" s="44"/>
      <c r="E20" s="44"/>
    </row>
    <row r="21" spans="1:5" ht="15">
      <c r="A21" s="13" t="s">
        <v>53</v>
      </c>
      <c r="B21" s="44" t="s">
        <v>54</v>
      </c>
      <c r="C21" s="12"/>
      <c r="D21" s="44"/>
      <c r="E21" s="44"/>
    </row>
    <row r="22" spans="1:5" ht="15">
      <c r="A22" s="13" t="s">
        <v>55</v>
      </c>
      <c r="B22" s="44" t="s">
        <v>54</v>
      </c>
      <c r="C22" s="14"/>
      <c r="D22" s="44"/>
      <c r="E22" s="44"/>
    </row>
    <row r="23" spans="1:5" ht="15">
      <c r="A23" s="13" t="s">
        <v>56</v>
      </c>
      <c r="B23" s="44" t="s">
        <v>54</v>
      </c>
      <c r="C23" s="14"/>
      <c r="D23" s="44"/>
      <c r="E23" s="44"/>
    </row>
    <row r="24" spans="1:5" ht="15">
      <c r="A24" s="13" t="s">
        <v>42</v>
      </c>
      <c r="B24" s="44" t="s">
        <v>57</v>
      </c>
      <c r="C24" s="12"/>
      <c r="D24" s="44"/>
      <c r="E24" s="44"/>
    </row>
    <row r="25" spans="1:5" ht="15">
      <c r="A25" s="13" t="s">
        <v>13</v>
      </c>
      <c r="B25" s="44" t="s">
        <v>37</v>
      </c>
      <c r="C25" s="14"/>
      <c r="D25" s="44"/>
      <c r="E25" s="44"/>
    </row>
    <row r="26" spans="1:5" ht="15">
      <c r="A26" s="13" t="s">
        <v>58</v>
      </c>
      <c r="B26" s="44" t="s">
        <v>37</v>
      </c>
      <c r="C26" s="14"/>
      <c r="D26" s="44"/>
      <c r="E26" s="44"/>
    </row>
    <row r="27" spans="1:5" ht="15">
      <c r="A27" s="13" t="s">
        <v>59</v>
      </c>
      <c r="B27" s="44" t="s">
        <v>37</v>
      </c>
      <c r="C27" s="14"/>
      <c r="D27" s="44"/>
      <c r="E27" s="44"/>
    </row>
    <row r="28" spans="1:5">
      <c r="A28" s="13" t="s">
        <v>60</v>
      </c>
      <c r="B28" s="44" t="s">
        <v>61</v>
      </c>
      <c r="C28" s="44"/>
      <c r="D28" s="44"/>
      <c r="E28" s="44"/>
    </row>
    <row r="29" spans="1:5">
      <c r="A29" s="21" t="s">
        <v>62</v>
      </c>
      <c r="B29" s="22"/>
      <c r="C29" s="44"/>
      <c r="D29" s="44"/>
      <c r="E29" s="44"/>
    </row>
    <row r="30" spans="1:5" ht="15">
      <c r="A30" s="13" t="s">
        <v>42</v>
      </c>
      <c r="B30" s="44" t="s">
        <v>63</v>
      </c>
      <c r="C30" s="12"/>
      <c r="D30" s="44"/>
      <c r="E30" s="44"/>
    </row>
    <row r="31" spans="1:5" ht="15">
      <c r="A31" s="13" t="s">
        <v>64</v>
      </c>
      <c r="B31" s="44" t="s">
        <v>51</v>
      </c>
      <c r="C31" s="15"/>
      <c r="D31" s="44"/>
      <c r="E31" s="44"/>
    </row>
    <row r="32" spans="1:5">
      <c r="A32" s="21" t="s">
        <v>65</v>
      </c>
      <c r="B32" s="23"/>
      <c r="C32" s="44"/>
      <c r="D32" s="44"/>
      <c r="E32" s="44"/>
    </row>
    <row r="33" spans="1:5" ht="15">
      <c r="A33" s="13" t="s">
        <v>42</v>
      </c>
      <c r="B33" s="44" t="s">
        <v>66</v>
      </c>
      <c r="C33" s="12"/>
      <c r="D33" s="44"/>
      <c r="E33" s="44"/>
    </row>
    <row r="34" spans="1:5" ht="15">
      <c r="A34" s="13" t="s">
        <v>67</v>
      </c>
      <c r="B34" s="44" t="s">
        <v>51</v>
      </c>
      <c r="C34" s="15"/>
      <c r="D34" s="44"/>
      <c r="E34" s="44"/>
    </row>
    <row r="35" spans="1:5" ht="15">
      <c r="A35" s="13" t="s">
        <v>68</v>
      </c>
      <c r="B35" s="44" t="s">
        <v>51</v>
      </c>
      <c r="C35" s="15"/>
      <c r="D35" s="44"/>
      <c r="E35" s="44"/>
    </row>
    <row r="36" spans="1:5" ht="15">
      <c r="A36" s="13" t="s">
        <v>69</v>
      </c>
      <c r="B36" s="44" t="s">
        <v>51</v>
      </c>
      <c r="C36" s="15"/>
      <c r="D36" s="44"/>
      <c r="E36" s="44"/>
    </row>
    <row r="37" spans="1:5">
      <c r="A37" s="24" t="s">
        <v>70</v>
      </c>
      <c r="B37" s="25"/>
      <c r="C37" s="44"/>
      <c r="D37" s="44"/>
      <c r="E37" s="44"/>
    </row>
    <row r="38" spans="1:5" ht="15">
      <c r="A38" s="13" t="s">
        <v>42</v>
      </c>
      <c r="B38" s="44" t="s">
        <v>71</v>
      </c>
      <c r="C38" s="12"/>
      <c r="D38" s="44"/>
      <c r="E38" s="44"/>
    </row>
    <row r="39" spans="1:5" ht="15">
      <c r="A39" s="13" t="s">
        <v>72</v>
      </c>
      <c r="B39" s="44" t="s">
        <v>51</v>
      </c>
      <c r="C39" s="15"/>
      <c r="D39" s="44"/>
      <c r="E39" s="44"/>
    </row>
    <row r="40" spans="1:5" ht="15">
      <c r="A40" s="13" t="s">
        <v>73</v>
      </c>
      <c r="B40" s="44" t="s">
        <v>45</v>
      </c>
      <c r="C40" s="15"/>
      <c r="D40" s="44"/>
      <c r="E40" s="44"/>
    </row>
    <row r="41" spans="1:5">
      <c r="A41" s="24" t="s">
        <v>74</v>
      </c>
      <c r="B41" s="25"/>
      <c r="C41" s="44"/>
      <c r="D41" s="44"/>
      <c r="E41" s="44"/>
    </row>
    <row r="42" spans="1:5" ht="15">
      <c r="A42" s="13" t="s">
        <v>42</v>
      </c>
      <c r="B42" s="44" t="s">
        <v>75</v>
      </c>
      <c r="C42" s="12"/>
      <c r="D42" s="44"/>
      <c r="E42" s="44"/>
    </row>
    <row r="43" spans="1:5" ht="15">
      <c r="A43" s="13" t="s">
        <v>76</v>
      </c>
      <c r="B43" s="44" t="s">
        <v>37</v>
      </c>
      <c r="C43" s="14"/>
      <c r="D43" s="44"/>
      <c r="E43" s="44"/>
    </row>
    <row r="44" spans="1:5" ht="15">
      <c r="A44" s="13" t="s">
        <v>77</v>
      </c>
      <c r="B44" s="44" t="s">
        <v>37</v>
      </c>
      <c r="C44" s="14"/>
      <c r="D44" s="44"/>
      <c r="E44" s="44"/>
    </row>
    <row r="45" spans="1:5" ht="15">
      <c r="A45" s="13" t="s">
        <v>78</v>
      </c>
      <c r="B45" s="44" t="s">
        <v>79</v>
      </c>
      <c r="C45" s="15"/>
      <c r="D45" s="44"/>
      <c r="E45" s="44"/>
    </row>
    <row r="46" spans="1:5" ht="15">
      <c r="A46" s="13" t="s">
        <v>80</v>
      </c>
      <c r="B46" s="44" t="s">
        <v>45</v>
      </c>
      <c r="C46" s="15"/>
      <c r="D46" s="44"/>
      <c r="E46" s="44"/>
    </row>
    <row r="47" spans="1:5" ht="15">
      <c r="A47" s="13" t="s">
        <v>81</v>
      </c>
      <c r="B47" s="44" t="s">
        <v>45</v>
      </c>
      <c r="C47" s="15"/>
      <c r="D47" s="44"/>
      <c r="E47" s="44"/>
    </row>
    <row r="48" spans="1:5" ht="15">
      <c r="A48" s="13" t="s">
        <v>82</v>
      </c>
      <c r="B48" s="44" t="s">
        <v>45</v>
      </c>
      <c r="C48" s="15"/>
      <c r="D48" s="44"/>
      <c r="E48" s="44"/>
    </row>
    <row r="49" spans="1:5" ht="15">
      <c r="A49" s="13" t="s">
        <v>83</v>
      </c>
      <c r="B49" s="44" t="s">
        <v>45</v>
      </c>
      <c r="C49" s="15"/>
      <c r="D49" s="44"/>
      <c r="E49" s="44"/>
    </row>
    <row r="50" spans="1:5" ht="15">
      <c r="A50" s="16" t="s">
        <v>84</v>
      </c>
      <c r="B50" s="44" t="s">
        <v>85</v>
      </c>
      <c r="C50" s="15"/>
      <c r="D50" s="44"/>
      <c r="E50" s="44"/>
    </row>
    <row r="51" spans="1:5" ht="15">
      <c r="A51" s="16" t="s">
        <v>86</v>
      </c>
      <c r="B51" s="44" t="s">
        <v>85</v>
      </c>
      <c r="C51" s="15"/>
      <c r="D51" s="44"/>
      <c r="E51" s="44"/>
    </row>
    <row r="52" spans="1:5" ht="15">
      <c r="A52" s="16" t="s">
        <v>87</v>
      </c>
      <c r="B52" s="44" t="s">
        <v>85</v>
      </c>
      <c r="C52" s="15"/>
      <c r="D52" s="44"/>
      <c r="E52" s="44"/>
    </row>
    <row r="53" spans="1:5" ht="15">
      <c r="A53" s="16" t="s">
        <v>88</v>
      </c>
      <c r="B53" s="44" t="s">
        <v>85</v>
      </c>
      <c r="C53" s="15"/>
      <c r="D53" s="44"/>
      <c r="E53" s="44"/>
    </row>
    <row r="54" spans="1:5" ht="15">
      <c r="A54" s="16" t="s">
        <v>89</v>
      </c>
      <c r="B54" s="44" t="s">
        <v>85</v>
      </c>
      <c r="C54" s="15"/>
      <c r="D54" s="44"/>
      <c r="E54" s="44"/>
    </row>
    <row r="55" spans="1:5" ht="15">
      <c r="A55" s="13" t="s">
        <v>90</v>
      </c>
      <c r="B55" s="44" t="s">
        <v>51</v>
      </c>
      <c r="C55" s="15"/>
      <c r="D55" s="44"/>
      <c r="E55" s="44"/>
    </row>
    <row r="56" spans="1:5" ht="15">
      <c r="A56" s="16" t="s">
        <v>91</v>
      </c>
      <c r="B56" s="44" t="s">
        <v>51</v>
      </c>
      <c r="C56" s="15"/>
      <c r="D56" s="44"/>
      <c r="E56" s="44"/>
    </row>
    <row r="57" spans="1:5" ht="15">
      <c r="A57" s="16" t="s">
        <v>92</v>
      </c>
      <c r="B57" s="44" t="s">
        <v>93</v>
      </c>
      <c r="C57" s="15"/>
      <c r="D57" s="44"/>
      <c r="E57" s="44"/>
    </row>
    <row r="58" spans="1:5" ht="15">
      <c r="A58" s="13" t="s">
        <v>94</v>
      </c>
      <c r="B58" s="44" t="s">
        <v>51</v>
      </c>
      <c r="C58" s="15"/>
      <c r="D58" s="44"/>
      <c r="E58" s="44"/>
    </row>
    <row r="59" spans="1:5" ht="15">
      <c r="A59" s="13"/>
      <c r="B59" s="44"/>
      <c r="C59" s="15"/>
      <c r="D59" s="44"/>
      <c r="E59" s="44"/>
    </row>
    <row r="60" spans="1:5" ht="15">
      <c r="A60" s="20" t="s">
        <v>95</v>
      </c>
      <c r="B60" s="45"/>
      <c r="C60" s="15"/>
      <c r="D60" s="44"/>
      <c r="E60" s="44"/>
    </row>
    <row r="61" spans="1:5">
      <c r="A61" s="24" t="s">
        <v>96</v>
      </c>
      <c r="B61" s="25"/>
      <c r="C61" s="44"/>
      <c r="D61" s="44"/>
      <c r="E61" s="44"/>
    </row>
    <row r="62" spans="1:5" ht="15">
      <c r="A62" s="13" t="s">
        <v>42</v>
      </c>
      <c r="B62" s="44" t="s">
        <v>97</v>
      </c>
      <c r="C62" s="12"/>
      <c r="D62" s="44"/>
      <c r="E62" s="44"/>
    </row>
    <row r="63" spans="1:5">
      <c r="A63" s="24" t="s">
        <v>98</v>
      </c>
      <c r="B63" s="25"/>
      <c r="C63" s="44"/>
      <c r="D63" s="44"/>
      <c r="E63" s="44"/>
    </row>
    <row r="64" spans="1:5" ht="15">
      <c r="A64" s="13" t="s">
        <v>42</v>
      </c>
      <c r="B64" s="44" t="s">
        <v>99</v>
      </c>
      <c r="C64" s="12"/>
      <c r="D64" s="44"/>
      <c r="E64" s="44"/>
    </row>
    <row r="65" spans="1:5" ht="15">
      <c r="A65" s="13" t="s">
        <v>100</v>
      </c>
      <c r="B65" s="44" t="s">
        <v>45</v>
      </c>
      <c r="C65" s="15"/>
      <c r="D65" s="44"/>
      <c r="E65" s="44"/>
    </row>
    <row r="66" spans="1:5" ht="15">
      <c r="A66" s="13" t="s">
        <v>101</v>
      </c>
      <c r="B66" s="44" t="s">
        <v>45</v>
      </c>
      <c r="C66" s="15"/>
      <c r="D66" s="44"/>
      <c r="E66" s="44"/>
    </row>
    <row r="67" spans="1:5" ht="15">
      <c r="A67" s="13" t="s">
        <v>102</v>
      </c>
      <c r="B67" s="44" t="s">
        <v>51</v>
      </c>
      <c r="C67" s="15"/>
      <c r="D67" s="44"/>
      <c r="E67" s="44"/>
    </row>
    <row r="68" spans="1:5" ht="15">
      <c r="A68" s="13" t="s">
        <v>103</v>
      </c>
      <c r="B68" s="44" t="s">
        <v>51</v>
      </c>
      <c r="C68" s="15"/>
      <c r="D68" s="44"/>
      <c r="E68" s="44"/>
    </row>
    <row r="69" spans="1:5" ht="15">
      <c r="A69" s="13" t="s">
        <v>104</v>
      </c>
      <c r="B69" s="44" t="s">
        <v>51</v>
      </c>
      <c r="C69" s="15"/>
      <c r="D69" s="44"/>
      <c r="E69" s="44"/>
    </row>
    <row r="70" spans="1:5" ht="15">
      <c r="A70" s="13" t="s">
        <v>105</v>
      </c>
      <c r="B70" s="44" t="s">
        <v>51</v>
      </c>
      <c r="C70" s="15"/>
      <c r="D70" s="44"/>
      <c r="E70" s="44"/>
    </row>
    <row r="71" spans="1:5" ht="15">
      <c r="A71" s="13" t="s">
        <v>106</v>
      </c>
      <c r="B71" s="44" t="s">
        <v>51</v>
      </c>
      <c r="C71" s="15"/>
      <c r="D71" s="44"/>
      <c r="E71" s="44"/>
    </row>
    <row r="72" spans="1:5" ht="15">
      <c r="A72" s="13" t="s">
        <v>107</v>
      </c>
      <c r="B72" s="44" t="s">
        <v>51</v>
      </c>
      <c r="C72" s="15"/>
      <c r="D72" s="44"/>
      <c r="E72" s="44"/>
    </row>
    <row r="73" spans="1:5" ht="15">
      <c r="A73" s="13" t="s">
        <v>108</v>
      </c>
      <c r="B73" s="44" t="s">
        <v>93</v>
      </c>
      <c r="C73" s="15"/>
      <c r="D73" s="44"/>
      <c r="E73" s="44"/>
    </row>
    <row r="74" spans="1:5">
      <c r="A74" s="24" t="s">
        <v>109</v>
      </c>
      <c r="B74" s="25"/>
      <c r="C74" s="44"/>
      <c r="D74" s="44"/>
      <c r="E74" s="44"/>
    </row>
    <row r="75" spans="1:5" ht="15">
      <c r="A75" s="13" t="s">
        <v>42</v>
      </c>
      <c r="B75" s="44" t="s">
        <v>110</v>
      </c>
      <c r="C75" s="12"/>
      <c r="D75" s="44"/>
      <c r="E75" s="44"/>
    </row>
    <row r="76" spans="1:5" ht="15">
      <c r="A76" s="13" t="s">
        <v>20</v>
      </c>
      <c r="B76" s="44" t="s">
        <v>111</v>
      </c>
      <c r="C76" s="14"/>
      <c r="D76" s="44"/>
      <c r="E76" s="44"/>
    </row>
    <row r="77" spans="1:5" ht="15">
      <c r="A77" s="13" t="s">
        <v>112</v>
      </c>
      <c r="B77" s="44" t="s">
        <v>45</v>
      </c>
      <c r="C77" s="15"/>
      <c r="D77" s="44"/>
      <c r="E77" s="44"/>
    </row>
    <row r="78" spans="1:5" ht="15">
      <c r="A78" s="13" t="s">
        <v>113</v>
      </c>
      <c r="B78" s="44" t="s">
        <v>45</v>
      </c>
      <c r="C78" s="15"/>
      <c r="D78" s="44"/>
      <c r="E78" s="44"/>
    </row>
    <row r="79" spans="1:5" ht="15">
      <c r="A79" s="13" t="s">
        <v>114</v>
      </c>
      <c r="B79" s="44" t="s">
        <v>45</v>
      </c>
      <c r="C79" s="15"/>
      <c r="D79" s="44"/>
      <c r="E79" s="44"/>
    </row>
    <row r="80" spans="1:5">
      <c r="A80" s="21" t="s">
        <v>115</v>
      </c>
      <c r="B80" s="25"/>
      <c r="C80" s="44"/>
      <c r="D80" s="44"/>
      <c r="E80" s="44"/>
    </row>
    <row r="81" spans="1:5" ht="15">
      <c r="A81" s="13" t="s">
        <v>42</v>
      </c>
      <c r="B81" s="44" t="s">
        <v>116</v>
      </c>
      <c r="C81" s="12"/>
      <c r="D81" s="44"/>
      <c r="E81" s="44"/>
    </row>
    <row r="82" spans="1:5" ht="15">
      <c r="A82" s="13" t="s">
        <v>117</v>
      </c>
      <c r="B82" s="44" t="s">
        <v>54</v>
      </c>
      <c r="C82" s="15"/>
      <c r="D82" s="44"/>
      <c r="E82" s="44"/>
    </row>
    <row r="83" spans="1:5" ht="15">
      <c r="A83" s="13" t="s">
        <v>118</v>
      </c>
      <c r="B83" s="44" t="s">
        <v>51</v>
      </c>
      <c r="C83" s="15"/>
      <c r="D83" s="44"/>
      <c r="E83" s="44"/>
    </row>
    <row r="84" spans="1:5" ht="15">
      <c r="A84" s="13" t="s">
        <v>119</v>
      </c>
      <c r="B84" s="44" t="s">
        <v>120</v>
      </c>
      <c r="C84" s="15"/>
      <c r="D84" s="44"/>
      <c r="E84" s="44"/>
    </row>
    <row r="85" spans="1:5">
      <c r="A85" s="21" t="s">
        <v>121</v>
      </c>
      <c r="B85" s="25"/>
      <c r="C85" s="44"/>
      <c r="D85" s="44"/>
      <c r="E85" s="44"/>
    </row>
    <row r="86" spans="1:5" ht="15">
      <c r="A86" s="13" t="s">
        <v>42</v>
      </c>
      <c r="B86" s="44" t="s">
        <v>122</v>
      </c>
      <c r="C86" s="12"/>
      <c r="D86" s="44"/>
      <c r="E86" s="44"/>
    </row>
    <row r="87" spans="1:5" ht="15">
      <c r="A87" s="13" t="s">
        <v>123</v>
      </c>
      <c r="B87" s="44" t="s">
        <v>37</v>
      </c>
      <c r="C87" s="14"/>
      <c r="D87" s="44"/>
      <c r="E87" s="44"/>
    </row>
    <row r="88" spans="1:5">
      <c r="A88" s="17"/>
      <c r="B88" s="44"/>
      <c r="C88" s="44"/>
      <c r="D88" s="44"/>
      <c r="E88" s="44"/>
    </row>
    <row r="89" spans="1:5">
      <c r="A89" s="26" t="s">
        <v>124</v>
      </c>
      <c r="B89" s="27"/>
      <c r="C89" s="44"/>
      <c r="D89" s="44"/>
      <c r="E89" s="44"/>
    </row>
    <row r="90" spans="1:5">
      <c r="A90" s="58" t="s">
        <v>125</v>
      </c>
      <c r="B90" s="13"/>
      <c r="C90" s="44"/>
      <c r="D90" s="44"/>
      <c r="E90" s="44"/>
    </row>
    <row r="91" spans="1:5" ht="15">
      <c r="A91" s="13" t="s">
        <v>126</v>
      </c>
      <c r="B91" s="44" t="s">
        <v>127</v>
      </c>
      <c r="C91" s="15"/>
      <c r="D91" s="44"/>
      <c r="E91" s="44"/>
    </row>
    <row r="92" spans="1:5" ht="15">
      <c r="A92" s="13" t="s">
        <v>128</v>
      </c>
      <c r="B92" s="44" t="s">
        <v>129</v>
      </c>
      <c r="C92" s="15"/>
      <c r="D92" s="44"/>
      <c r="E92" s="44"/>
    </row>
    <row r="93" spans="1:5" ht="15">
      <c r="A93" s="13" t="s">
        <v>130</v>
      </c>
      <c r="B93" s="44" t="s">
        <v>51</v>
      </c>
      <c r="C93" s="15"/>
      <c r="D93" s="44"/>
      <c r="E93" s="44"/>
    </row>
    <row r="94" spans="1:5" ht="15">
      <c r="A94" s="13" t="s">
        <v>131</v>
      </c>
      <c r="B94" s="44" t="s">
        <v>45</v>
      </c>
      <c r="C94" s="15"/>
      <c r="D94" s="44"/>
      <c r="E94" s="44"/>
    </row>
    <row r="95" spans="1:5" ht="15">
      <c r="A95" s="13" t="s">
        <v>132</v>
      </c>
      <c r="B95" s="44" t="s">
        <v>133</v>
      </c>
      <c r="C95" s="12"/>
      <c r="D95" s="44"/>
      <c r="E95" s="44"/>
    </row>
    <row r="96" spans="1:5">
      <c r="A96" s="13"/>
      <c r="B96" s="44"/>
      <c r="C96" s="44"/>
      <c r="D96" s="44"/>
      <c r="E96" s="44"/>
    </row>
    <row r="97" spans="1:5">
      <c r="A97" s="58" t="s">
        <v>134</v>
      </c>
      <c r="B97" s="44"/>
      <c r="C97" s="44"/>
      <c r="D97" s="44"/>
      <c r="E97" s="44"/>
    </row>
    <row r="98" spans="1:5" ht="15">
      <c r="A98" s="13" t="s">
        <v>135</v>
      </c>
      <c r="B98" s="44" t="s">
        <v>54</v>
      </c>
      <c r="C98" s="12"/>
      <c r="D98" s="44"/>
      <c r="E98" s="44"/>
    </row>
    <row r="99" spans="1:5" ht="15">
      <c r="A99" s="13" t="s">
        <v>136</v>
      </c>
      <c r="B99" s="44" t="s">
        <v>45</v>
      </c>
      <c r="C99" s="15"/>
      <c r="D99" s="44"/>
      <c r="E99" s="44"/>
    </row>
    <row r="100" spans="1:5" ht="15">
      <c r="A100" s="13" t="s">
        <v>137</v>
      </c>
      <c r="B100" s="44" t="s">
        <v>45</v>
      </c>
      <c r="C100" s="15"/>
      <c r="D100" s="44"/>
      <c r="E100" s="44"/>
    </row>
    <row r="101" spans="1:5" ht="15">
      <c r="A101" s="13"/>
      <c r="B101" s="44"/>
      <c r="C101" s="15"/>
      <c r="D101" s="44"/>
      <c r="E101" s="44"/>
    </row>
    <row r="102" spans="1:5" ht="15">
      <c r="A102" s="58" t="s">
        <v>138</v>
      </c>
      <c r="B102" s="44"/>
      <c r="C102" s="15"/>
      <c r="D102" s="44"/>
      <c r="E102" s="44"/>
    </row>
    <row r="103" spans="1:5" ht="15">
      <c r="A103" s="13" t="s">
        <v>139</v>
      </c>
      <c r="B103" s="44" t="s">
        <v>51</v>
      </c>
      <c r="C103" s="15"/>
      <c r="D103" s="44"/>
      <c r="E103" s="44"/>
    </row>
    <row r="104" spans="1:5" ht="15">
      <c r="A104" s="13" t="s">
        <v>140</v>
      </c>
      <c r="B104" s="44" t="s">
        <v>120</v>
      </c>
      <c r="C104" s="15"/>
      <c r="D104" s="44"/>
      <c r="E104" s="44"/>
    </row>
    <row r="105" spans="1:5" ht="15">
      <c r="A105" s="13" t="s">
        <v>141</v>
      </c>
      <c r="B105" s="44" t="s">
        <v>142</v>
      </c>
      <c r="C105" s="15"/>
      <c r="D105" s="44"/>
    </row>
    <row r="106" spans="1:5" ht="15">
      <c r="A106" s="13" t="s">
        <v>143</v>
      </c>
      <c r="B106" s="44" t="s">
        <v>54</v>
      </c>
      <c r="C106" s="15"/>
      <c r="D106" s="44"/>
      <c r="E106" s="44"/>
    </row>
    <row r="107" spans="1:5" ht="15">
      <c r="C107" s="15"/>
    </row>
    <row r="108" spans="1:5"/>
  </sheetData>
  <sheetProtection algorithmName="SHA-512" hashValue="kJ4WVushxZYGEAgt4peq9lT6ddbZsLj7eGQ8AktAmX2O9gDmMK4XO+M7lhWDUhZdaVavBEcvcXysaRtrOAEpdA==" saltValue="Dmn4Bxb5a6RNX14+joh0yw==" spinCount="100000" sheet="1" objects="1" scenarios="1"/>
  <hyperlinks>
    <hyperlink ref="A50" r:id="rId1" xr:uid="{CD2CA3C0-C153-4499-AF19-69638D5C51B0}"/>
    <hyperlink ref="A51" r:id="rId2" xr:uid="{2363FBF7-7CAC-450C-87A2-FE57919D08A9}"/>
    <hyperlink ref="A52" r:id="rId3" xr:uid="{8C1AC0AE-4E3E-4F6B-80A8-FF1813A24A42}"/>
    <hyperlink ref="A53" r:id="rId4" xr:uid="{A7A3F715-BFDC-44BC-9690-73F07CC98D99}"/>
    <hyperlink ref="A54" r:id="rId5" xr:uid="{22D20F57-2B41-48A8-A84C-C1CDAB299776}"/>
    <hyperlink ref="A46" r:id="rId6" xr:uid="{67250457-E406-413C-AAC4-28DE7CB71C78}"/>
    <hyperlink ref="A14" r:id="rId7" xr:uid="{80D92F65-899E-49E4-A710-0B608F5D32D3}"/>
    <hyperlink ref="A13" r:id="rId8" xr:uid="{6F48F46E-C20E-4B37-9901-7D4EEF4016A8}"/>
    <hyperlink ref="A65" r:id="rId9" xr:uid="{520C7E7A-3017-478E-9049-7C2B44916F1C}"/>
    <hyperlink ref="A66" r:id="rId10" xr:uid="{C31359F4-B74C-4420-B545-C93C0A141D96}"/>
    <hyperlink ref="A40" r:id="rId11" xr:uid="{EFA15BBF-F041-4421-BA34-E6E69A5FFC0E}"/>
    <hyperlink ref="A49" r:id="rId12" xr:uid="{BBE236CC-06B5-46E4-A431-35BF4F125F85}"/>
    <hyperlink ref="A48" r:id="rId13" xr:uid="{A50F9D76-E4BB-4999-A4FA-6643754ECDB9}"/>
    <hyperlink ref="A100" r:id="rId14" xr:uid="{6978D69D-F812-4567-9C9F-D934105B422E}"/>
    <hyperlink ref="A77" r:id="rId15" location=":~:text=We%20offer%20all%20employees%20at,positive%20difference%20in%20their%20communities." xr:uid="{A94F7C74-6F05-4464-A268-3F2BA473B0B3}"/>
    <hyperlink ref="A78" r:id="rId16" xr:uid="{670F83C7-959D-4F0B-B43E-451464419469}"/>
    <hyperlink ref="A15" r:id="rId17" xr:uid="{0E6D1C81-994C-4D96-9B21-14EE7122019A}"/>
    <hyperlink ref="A79" r:id="rId18" xr:uid="{286EEA93-C530-4640-978E-40FE48E4F448}"/>
    <hyperlink ref="A82" r:id="rId19" xr:uid="{CB631A53-00D4-47C4-A266-8758715310AB}"/>
    <hyperlink ref="A83" r:id="rId20" xr:uid="{022EEF6E-9882-4DD8-AA0F-D5288BED62F9}"/>
    <hyperlink ref="A31" r:id="rId21" xr:uid="{CF30B9BA-F8F9-4B19-A5FC-9C4CB2BCE190}"/>
    <hyperlink ref="A22" r:id="rId22" xr:uid="{55E72C3C-074A-4E94-BFB9-7D9F86930968}"/>
    <hyperlink ref="A23" r:id="rId23" xr:uid="{64DD7F2A-4DB2-45AE-B3B4-A479119A7859}"/>
    <hyperlink ref="A55" r:id="rId24" xr:uid="{23CC961A-DB0D-4773-8926-3BDFBB0409A4}"/>
    <hyperlink ref="A56" r:id="rId25" xr:uid="{80D103AA-E69F-4505-B757-740C9BB9D867}"/>
    <hyperlink ref="A67" r:id="rId26" xr:uid="{61AD86DB-C614-475F-B09C-F4DD8E42219C}"/>
    <hyperlink ref="A68" r:id="rId27" xr:uid="{ABB9C998-7785-4167-8EF7-25769C00CDA5}"/>
    <hyperlink ref="A69" r:id="rId28" xr:uid="{249611AB-0677-4395-9B03-B1BBE565CFD6}"/>
    <hyperlink ref="A70" r:id="rId29" xr:uid="{14649F3A-A229-4A93-8A7F-965A56745AFC}"/>
    <hyperlink ref="A91" r:id="rId30" xr:uid="{113D7AD8-63F1-44C5-B359-82C060D8B98E}"/>
    <hyperlink ref="A92" r:id="rId31" location="boardrelatedcharters" xr:uid="{D911E575-A0AB-47AD-A90E-FDF987B84E26}"/>
    <hyperlink ref="A93" r:id="rId32" xr:uid="{197672AB-88F0-4AE8-980E-F878A778C9E1}"/>
    <hyperlink ref="A94" r:id="rId33" xr:uid="{EA40A178-9181-43B1-ABEA-F4C3B9B178F9}"/>
    <hyperlink ref="A95" r:id="rId34" xr:uid="{6B9D2C52-C994-4FF5-BF80-16CA21B9D437}"/>
    <hyperlink ref="A98" r:id="rId35" xr:uid="{263FCCC6-1110-4577-8EF2-7379810A202B}"/>
    <hyperlink ref="A99" r:id="rId36" xr:uid="{F16FCFEC-F4D7-4EFD-A2DE-757CD917ECB5}"/>
    <hyperlink ref="A103" r:id="rId37" xr:uid="{8350CEAB-9B25-460E-AF61-625AA001BBF3}"/>
    <hyperlink ref="A104" r:id="rId38" xr:uid="{64D9746E-FA77-4A1C-BA60-0A9A76406008}"/>
    <hyperlink ref="A28" r:id="rId39" xr:uid="{0D399BD6-1089-453A-A0FE-4FFC4C882AB8}"/>
    <hyperlink ref="A73" r:id="rId40" xr:uid="{FCDFA9F2-3579-4C6C-A3A2-0FB8806C1365}"/>
    <hyperlink ref="A84" r:id="rId41" xr:uid="{D2D9939F-0237-45EE-8C4F-C817B51E10F1}"/>
    <hyperlink ref="A34" r:id="rId42" xr:uid="{F1FC519D-DB39-4896-AAFF-154E76F2EBF5}"/>
    <hyperlink ref="A72" r:id="rId43" xr:uid="{73693ADB-DD02-4A37-8714-E95AA5C71440}"/>
    <hyperlink ref="A71" r:id="rId44" xr:uid="{E623B7E4-6384-4259-95A1-FEA7FFC490D9}"/>
    <hyperlink ref="A19" r:id="rId45" xr:uid="{F3D56206-9864-4A88-AAE7-7FE45DEF0141}"/>
    <hyperlink ref="A35" r:id="rId46" xr:uid="{2E16E4AC-E589-4605-90B4-BB5BB23C282A}"/>
    <hyperlink ref="A36" r:id="rId47" xr:uid="{A2F9E653-53F0-4FED-99AC-C9502E747930}"/>
    <hyperlink ref="A47" r:id="rId48" xr:uid="{3C77A15B-1A6B-473D-AC18-CAD26A92D495}"/>
    <hyperlink ref="A39" r:id="rId49" xr:uid="{EB286074-D824-47F7-91C7-AA43156C3302}"/>
    <hyperlink ref="A45" r:id="rId50" xr:uid="{A432951C-F768-4DEC-9116-5997F61500F5}"/>
    <hyperlink ref="A105" r:id="rId51" xr:uid="{0F85D0C2-F157-4B74-A845-C6463BC1A97B}"/>
    <hyperlink ref="A58" r:id="rId52" xr:uid="{80F72DBD-BD5F-45DB-BB6E-C63D759E6288}"/>
    <hyperlink ref="A57" r:id="rId53" xr:uid="{3F5A71F7-5667-416B-BC20-709694042DC7}"/>
    <hyperlink ref="A18" location="'Responsible Customer Engagement'!A1" display="Responsible Customer Engagement" xr:uid="{AACB92AD-3A71-497F-8185-15771501E6F8}"/>
    <hyperlink ref="A25" location="'Operational Emissions'!A1" display="Operational Emissions" xr:uid="{5E038AB2-FA9A-4631-9E52-75BDE7AA814C}"/>
    <hyperlink ref="A26" location="'Financing Sustainability'!A1" display="Financing sustainability" xr:uid="{272E3598-B271-4E3A-BF40-CE118E2367D0}"/>
    <hyperlink ref="A27" location="'Financed Emissions'!A1" display="Financed emissions" xr:uid="{97AF641C-E3B6-4808-ABE8-7184504434A5}"/>
    <hyperlink ref="A43" location="'S&amp;E Risk Management'!A1" display="S&amp;E risk management" xr:uid="{E6DA62D1-D128-4B1D-86D7-74B84F823C01}"/>
    <hyperlink ref="A44" location="'Supply Chain'!A1" display="Supply chain" xr:uid="{1C8E3A13-3816-4794-A42E-E976DC2AFB5B}"/>
    <hyperlink ref="A87" location="'Community Investment'!A1" display="Community investment" xr:uid="{1F91DF2D-30D0-4069-BB92-666716A1F4CF}"/>
    <hyperlink ref="A106" r:id="rId54" xr:uid="{45204E84-151C-4101-88C9-9DDFF1818401}"/>
    <hyperlink ref="A76" location="Employees!A1" display="Employees" xr:uid="{066409E1-6B7D-499D-9606-1092BC1CC706}"/>
    <hyperlink ref="A4" location="'Salient Human Rights'!A1" display="Salient Human Rights" xr:uid="{2E838688-6E2F-4191-AFB1-0E4227D16E5C}"/>
    <hyperlink ref="A6" location="GRI!A1" display="Global Reporting Initiative (GRI) 2021 Standards Content Index" xr:uid="{4445E16F-6365-450A-9237-2293D1BCF1E7}"/>
    <hyperlink ref="A7" location="'UN GP'!A1" display="United Nations Guiding Principles (UN GP) on Business and Human Rights Reporting Framework" xr:uid="{73A749A1-F527-4CE5-B20D-F3866535514D}"/>
    <hyperlink ref="A8" location="'UN PRB'!A1" display="Responsible Banking Progress Statement " xr:uid="{A53E90BC-1243-43E9-BDA5-2C30728503F3}"/>
    <hyperlink ref="A12" r:id="rId55" xr:uid="{7915FCA9-DAA1-4632-AD48-F065C53BB50A}"/>
    <hyperlink ref="A17" r:id="rId56" xr:uid="{31CBE763-4DB5-4420-9D1A-1921E3BD2F11}"/>
    <hyperlink ref="A30" r:id="rId57" xr:uid="{28FC80C2-043A-4B63-BCA0-ABA4FF4E1731}"/>
    <hyperlink ref="A24" r:id="rId58" xr:uid="{8BFDC6E1-F369-4A9B-83E1-0172DD3EA9DB}"/>
    <hyperlink ref="A38" r:id="rId59" xr:uid="{F9EDFAF1-8553-4165-A9D7-80AD163E84BE}"/>
    <hyperlink ref="A42" r:id="rId60" xr:uid="{334EE778-0DFE-415A-9A9F-989424D63F6C}"/>
    <hyperlink ref="A62" r:id="rId61" xr:uid="{36E1D65D-F749-4937-9452-A9038C4C689C}"/>
    <hyperlink ref="A75" r:id="rId62" xr:uid="{4E92AFBE-8DD0-406C-B18C-8DB8471E935B}"/>
    <hyperlink ref="A81" r:id="rId63" xr:uid="{E877ACCD-78B0-4137-8AF3-9B91597E317A}"/>
    <hyperlink ref="A86" r:id="rId64" xr:uid="{052183AA-4A4B-4471-BFB0-CA89FBD66B0E}"/>
    <hyperlink ref="A33" r:id="rId65" xr:uid="{1EF9067D-9EE0-49BB-B60C-8B25485DA832}"/>
    <hyperlink ref="A64" r:id="rId66" xr:uid="{6E94E6D4-BB6C-45AA-A327-9D904BBC93E4}"/>
    <hyperlink ref="A21" r:id="rId67" xr:uid="{1E34904D-19C8-41C7-9B59-AF3C2963EC4A}"/>
  </hyperlinks>
  <pageMargins left="0.7" right="0.7" top="0.75" bottom="0.75" header="0.3" footer="0.3"/>
  <pageSetup paperSize="9" scale="62" fitToHeight="0" orientation="portrait" r:id="rId68"/>
  <drawing r:id="rId6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44B4-A2AA-4738-9C69-AF8F70A388BF}">
  <sheetPr>
    <tabColor rgb="FF2DAB8E"/>
    <pageSetUpPr fitToPage="1"/>
  </sheetPr>
  <dimension ref="A1:O132"/>
  <sheetViews>
    <sheetView showGridLines="0" zoomScaleNormal="100" zoomScaleSheetLayoutView="100" workbookViewId="0"/>
  </sheetViews>
  <sheetFormatPr defaultColWidth="0" defaultRowHeight="14.1" customHeight="1" zeroHeight="1"/>
  <cols>
    <col min="1" max="1" width="2.875" style="215" customWidth="1"/>
    <col min="2" max="2" width="47.75" style="215" bestFit="1" customWidth="1"/>
    <col min="3" max="3" width="9.5" style="215" customWidth="1"/>
    <col min="4" max="8" width="10.25" style="215" customWidth="1"/>
    <col min="9" max="9" width="1.5" style="215" customWidth="1"/>
    <col min="10" max="15" width="0" style="173" hidden="1" customWidth="1"/>
    <col min="16" max="16384" width="7.375" style="173" hidden="1"/>
  </cols>
  <sheetData>
    <row r="1" spans="1:9" ht="72.95" customHeight="1">
      <c r="A1" s="60"/>
      <c r="B1" s="60" t="s">
        <v>7</v>
      </c>
      <c r="C1" s="60"/>
      <c r="D1" s="60"/>
      <c r="E1" s="60"/>
      <c r="F1" s="60"/>
      <c r="G1" s="60"/>
      <c r="H1" s="60"/>
      <c r="I1" s="60"/>
    </row>
    <row r="2" spans="1:9" s="177" customFormat="1" ht="30.6" customHeight="1">
      <c r="A2" s="174"/>
      <c r="B2" s="53" t="s">
        <v>13</v>
      </c>
      <c r="C2" s="175"/>
      <c r="D2" s="175"/>
      <c r="E2" s="175"/>
      <c r="F2" s="174"/>
      <c r="G2" s="174"/>
      <c r="H2" s="174"/>
      <c r="I2" s="176"/>
    </row>
    <row r="3" spans="1:9" s="177" customFormat="1" ht="15">
      <c r="A3" s="174"/>
      <c r="B3" s="419" t="s">
        <v>144</v>
      </c>
      <c r="C3" s="175"/>
      <c r="D3" s="175"/>
      <c r="E3" s="175"/>
      <c r="F3" s="174"/>
      <c r="G3" s="174"/>
      <c r="H3" s="174"/>
      <c r="I3" s="176"/>
    </row>
    <row r="4" spans="1:9" s="177" customFormat="1" ht="15">
      <c r="A4" s="174"/>
      <c r="B4" s="419" t="s">
        <v>145</v>
      </c>
      <c r="C4" s="175"/>
      <c r="D4" s="175"/>
      <c r="E4" s="175"/>
      <c r="F4" s="174"/>
      <c r="G4" s="174"/>
      <c r="H4" s="174"/>
      <c r="I4" s="176"/>
    </row>
    <row r="5" spans="1:9" ht="15">
      <c r="A5" s="178"/>
      <c r="B5" s="153" t="s">
        <v>146</v>
      </c>
      <c r="C5" s="179"/>
      <c r="D5" s="179"/>
      <c r="E5" s="179"/>
      <c r="F5" s="179"/>
      <c r="G5" s="179"/>
      <c r="H5" s="179"/>
      <c r="I5" s="180"/>
    </row>
    <row r="6" spans="1:9" ht="37.5" customHeight="1">
      <c r="A6" s="178"/>
      <c r="B6" s="806" t="s">
        <v>147</v>
      </c>
      <c r="C6" s="806"/>
      <c r="D6" s="806"/>
      <c r="E6" s="806"/>
      <c r="F6" s="806"/>
      <c r="G6" s="806"/>
      <c r="H6" s="806"/>
      <c r="I6" s="180"/>
    </row>
    <row r="7" spans="1:9" ht="15.6" customHeight="1">
      <c r="A7" s="178"/>
      <c r="B7" s="173"/>
      <c r="C7" s="181"/>
      <c r="D7" s="181"/>
      <c r="E7" s="181"/>
      <c r="F7" s="178"/>
      <c r="G7" s="178"/>
      <c r="H7" s="178"/>
      <c r="I7" s="180"/>
    </row>
    <row r="8" spans="1:9" ht="41.45" customHeight="1">
      <c r="A8" s="178"/>
      <c r="B8" s="420" t="s">
        <v>148</v>
      </c>
      <c r="C8" s="421" t="s">
        <v>149</v>
      </c>
      <c r="D8" s="421" t="s">
        <v>150</v>
      </c>
      <c r="E8" s="422" t="s">
        <v>151</v>
      </c>
      <c r="F8" s="422" t="s">
        <v>152</v>
      </c>
      <c r="G8" s="422" t="s">
        <v>153</v>
      </c>
      <c r="H8" s="422" t="s">
        <v>154</v>
      </c>
      <c r="I8" s="178"/>
    </row>
    <row r="9" spans="1:9" ht="15.95" customHeight="1" thickBot="1">
      <c r="A9" s="178"/>
      <c r="B9" s="182" t="s">
        <v>155</v>
      </c>
      <c r="C9" s="423" t="s">
        <v>156</v>
      </c>
      <c r="D9" s="423" t="s">
        <v>156</v>
      </c>
      <c r="E9" s="424" t="s">
        <v>156</v>
      </c>
      <c r="F9" s="29" t="s">
        <v>156</v>
      </c>
      <c r="G9" s="29" t="s">
        <v>156</v>
      </c>
      <c r="H9" s="29" t="s">
        <v>156</v>
      </c>
      <c r="I9" s="178"/>
    </row>
    <row r="10" spans="1:9" ht="15.6" customHeight="1">
      <c r="A10" s="178"/>
      <c r="B10" s="425" t="s">
        <v>157</v>
      </c>
      <c r="C10" s="426">
        <v>2022</v>
      </c>
      <c r="D10" s="427">
        <v>1896</v>
      </c>
      <c r="E10" s="428">
        <v>2438</v>
      </c>
      <c r="F10" s="429">
        <v>2329</v>
      </c>
      <c r="G10" s="429">
        <v>2229</v>
      </c>
      <c r="H10" s="429">
        <v>1931</v>
      </c>
      <c r="I10" s="178"/>
    </row>
    <row r="11" spans="1:9" ht="15.6" customHeight="1">
      <c r="A11" s="178"/>
      <c r="B11" s="425" t="s">
        <v>158</v>
      </c>
      <c r="C11" s="426">
        <v>3295</v>
      </c>
      <c r="D11" s="430">
        <v>3355</v>
      </c>
      <c r="E11" s="431">
        <v>3083</v>
      </c>
      <c r="F11" s="432">
        <v>3448</v>
      </c>
      <c r="G11" s="432">
        <v>3566</v>
      </c>
      <c r="H11" s="432">
        <v>4476</v>
      </c>
      <c r="I11" s="178"/>
    </row>
    <row r="12" spans="1:9" ht="15.6" customHeight="1">
      <c r="A12" s="178"/>
      <c r="B12" s="433" t="s">
        <v>159</v>
      </c>
      <c r="C12" s="434">
        <v>870</v>
      </c>
      <c r="D12" s="434">
        <v>890</v>
      </c>
      <c r="E12" s="435">
        <v>333</v>
      </c>
      <c r="F12" s="425">
        <v>339</v>
      </c>
      <c r="G12" s="425" t="s">
        <v>160</v>
      </c>
      <c r="H12" s="425" t="s">
        <v>161</v>
      </c>
      <c r="I12" s="178"/>
    </row>
    <row r="13" spans="1:9" ht="15.6" customHeight="1">
      <c r="A13" s="178"/>
      <c r="B13" s="436" t="s">
        <v>162</v>
      </c>
      <c r="C13" s="434">
        <v>127</v>
      </c>
      <c r="D13" s="434">
        <v>127</v>
      </c>
      <c r="E13" s="435">
        <v>103</v>
      </c>
      <c r="F13" s="425">
        <v>69</v>
      </c>
      <c r="G13" s="425">
        <v>24</v>
      </c>
      <c r="H13" s="425">
        <v>17</v>
      </c>
      <c r="I13" s="178"/>
    </row>
    <row r="14" spans="1:9" ht="15.95" customHeight="1" thickBot="1">
      <c r="A14" s="178"/>
      <c r="B14" s="29" t="s">
        <v>163</v>
      </c>
      <c r="C14" s="437">
        <v>6314</v>
      </c>
      <c r="D14" s="437">
        <v>6269</v>
      </c>
      <c r="E14" s="438">
        <v>5958</v>
      </c>
      <c r="F14" s="438">
        <v>6185</v>
      </c>
      <c r="G14" s="438">
        <v>5819</v>
      </c>
      <c r="H14" s="438">
        <v>6424</v>
      </c>
      <c r="I14" s="178"/>
    </row>
    <row r="15" spans="1:9" ht="15.6" customHeight="1">
      <c r="A15" s="178"/>
      <c r="B15" s="439" t="s">
        <v>156</v>
      </c>
      <c r="C15" s="440" t="s">
        <v>156</v>
      </c>
      <c r="D15" s="440" t="s">
        <v>156</v>
      </c>
      <c r="E15" s="439" t="s">
        <v>156</v>
      </c>
      <c r="F15" s="439" t="s">
        <v>156</v>
      </c>
      <c r="G15" s="439" t="s">
        <v>156</v>
      </c>
      <c r="H15" s="439" t="s">
        <v>156</v>
      </c>
      <c r="I15" s="178"/>
    </row>
    <row r="16" spans="1:9" ht="17.100000000000001" customHeight="1" thickBot="1">
      <c r="A16" s="178"/>
      <c r="B16" s="183" t="s">
        <v>164</v>
      </c>
      <c r="C16" s="441" t="s">
        <v>156</v>
      </c>
      <c r="D16" s="441" t="s">
        <v>156</v>
      </c>
      <c r="E16" s="442" t="s">
        <v>156</v>
      </c>
      <c r="F16" s="443" t="s">
        <v>156</v>
      </c>
      <c r="G16" s="443" t="s">
        <v>156</v>
      </c>
      <c r="H16" s="443" t="s">
        <v>156</v>
      </c>
      <c r="I16" s="178"/>
    </row>
    <row r="17" spans="1:9" ht="15.6" customHeight="1">
      <c r="A17" s="178"/>
      <c r="B17" s="425" t="s">
        <v>165</v>
      </c>
      <c r="C17" s="184">
        <v>74556</v>
      </c>
      <c r="D17" s="444">
        <v>74955</v>
      </c>
      <c r="E17" s="445">
        <v>76020</v>
      </c>
      <c r="F17" s="446">
        <v>82853</v>
      </c>
      <c r="G17" s="446">
        <v>96060</v>
      </c>
      <c r="H17" s="446">
        <v>104984</v>
      </c>
      <c r="I17" s="178"/>
    </row>
    <row r="18" spans="1:9" ht="15.95" customHeight="1" thickBot="1">
      <c r="A18" s="178"/>
      <c r="B18" s="29" t="s">
        <v>166</v>
      </c>
      <c r="C18" s="447">
        <v>74556</v>
      </c>
      <c r="D18" s="447">
        <v>74955</v>
      </c>
      <c r="E18" s="438">
        <v>76020</v>
      </c>
      <c r="F18" s="448">
        <v>82853</v>
      </c>
      <c r="G18" s="448">
        <v>96060</v>
      </c>
      <c r="H18" s="448">
        <v>104984</v>
      </c>
      <c r="I18" s="178"/>
    </row>
    <row r="19" spans="1:9" ht="15.6" customHeight="1">
      <c r="A19" s="178"/>
      <c r="B19" s="449" t="s">
        <v>156</v>
      </c>
      <c r="C19" s="450" t="s">
        <v>156</v>
      </c>
      <c r="D19" s="450" t="s">
        <v>156</v>
      </c>
      <c r="E19" s="451" t="s">
        <v>156</v>
      </c>
      <c r="F19" s="451" t="s">
        <v>156</v>
      </c>
      <c r="G19" s="451" t="s">
        <v>156</v>
      </c>
      <c r="H19" s="451" t="s">
        <v>156</v>
      </c>
      <c r="I19" s="178"/>
    </row>
    <row r="20" spans="1:9" ht="17.100000000000001" customHeight="1" thickBot="1">
      <c r="A20" s="178"/>
      <c r="B20" s="185" t="s">
        <v>167</v>
      </c>
      <c r="C20" s="452" t="s">
        <v>156</v>
      </c>
      <c r="D20" s="452" t="s">
        <v>156</v>
      </c>
      <c r="E20" s="424" t="s">
        <v>156</v>
      </c>
      <c r="F20" s="29" t="s">
        <v>156</v>
      </c>
      <c r="G20" s="29" t="s">
        <v>156</v>
      </c>
      <c r="H20" s="29" t="s">
        <v>156</v>
      </c>
      <c r="I20" s="178"/>
    </row>
    <row r="21" spans="1:9" ht="16.5" customHeight="1">
      <c r="A21" s="178"/>
      <c r="B21" s="186" t="s">
        <v>168</v>
      </c>
      <c r="C21" s="444">
        <v>9215</v>
      </c>
      <c r="D21" s="453">
        <v>9288</v>
      </c>
      <c r="E21" s="454">
        <v>6489</v>
      </c>
      <c r="F21" s="454">
        <v>5482</v>
      </c>
      <c r="G21" s="454">
        <v>2621</v>
      </c>
      <c r="H21" s="454">
        <v>3011</v>
      </c>
      <c r="I21" s="178"/>
    </row>
    <row r="22" spans="1:9" ht="15.6" customHeight="1">
      <c r="A22" s="178"/>
      <c r="B22" s="433" t="s">
        <v>169</v>
      </c>
      <c r="C22" s="455">
        <v>799</v>
      </c>
      <c r="D22" s="456">
        <v>908</v>
      </c>
      <c r="E22" s="454">
        <v>3118</v>
      </c>
      <c r="F22" s="451">
        <v>558</v>
      </c>
      <c r="G22" s="451">
        <v>0</v>
      </c>
      <c r="H22" s="451">
        <v>0</v>
      </c>
      <c r="I22" s="30"/>
    </row>
    <row r="23" spans="1:9" ht="15.6" customHeight="1">
      <c r="A23" s="178"/>
      <c r="B23" s="451" t="s">
        <v>170</v>
      </c>
      <c r="C23" s="444">
        <v>12008</v>
      </c>
      <c r="D23" s="457">
        <v>12257</v>
      </c>
      <c r="E23" s="454">
        <v>9907</v>
      </c>
      <c r="F23" s="454">
        <v>8731</v>
      </c>
      <c r="G23" s="454">
        <v>9967</v>
      </c>
      <c r="H23" s="454">
        <v>11605</v>
      </c>
      <c r="I23" s="178"/>
    </row>
    <row r="24" spans="1:9" ht="15.6" customHeight="1">
      <c r="A24" s="178"/>
      <c r="B24" s="451" t="s">
        <v>171</v>
      </c>
      <c r="C24" s="444">
        <v>4409</v>
      </c>
      <c r="D24" s="457">
        <v>4406</v>
      </c>
      <c r="E24" s="454">
        <v>4156</v>
      </c>
      <c r="F24" s="454">
        <v>6233</v>
      </c>
      <c r="G24" s="451">
        <v>0</v>
      </c>
      <c r="H24" s="451">
        <v>0</v>
      </c>
      <c r="I24" s="30"/>
    </row>
    <row r="25" spans="1:9" ht="15.6" customHeight="1">
      <c r="A25" s="178"/>
      <c r="B25" s="451" t="s">
        <v>172</v>
      </c>
      <c r="C25" s="455">
        <v>686</v>
      </c>
      <c r="D25" s="456">
        <v>660</v>
      </c>
      <c r="E25" s="451">
        <v>834</v>
      </c>
      <c r="F25" s="454">
        <v>1113</v>
      </c>
      <c r="G25" s="454">
        <v>1135</v>
      </c>
      <c r="H25" s="454">
        <v>1564</v>
      </c>
      <c r="I25" s="178"/>
    </row>
    <row r="26" spans="1:9" ht="15.6" customHeight="1">
      <c r="A26" s="178"/>
      <c r="B26" s="451" t="s">
        <v>173</v>
      </c>
      <c r="C26" s="444">
        <v>22179</v>
      </c>
      <c r="D26" s="457">
        <v>24904</v>
      </c>
      <c r="E26" s="454">
        <v>20459</v>
      </c>
      <c r="F26" s="454">
        <v>13843</v>
      </c>
      <c r="G26" s="454">
        <v>4545</v>
      </c>
      <c r="H26" s="454">
        <v>2430</v>
      </c>
      <c r="I26" s="178"/>
    </row>
    <row r="27" spans="1:9" ht="15.6" customHeight="1">
      <c r="A27" s="178"/>
      <c r="B27" s="451" t="s">
        <v>174</v>
      </c>
      <c r="C27" s="444">
        <v>27716</v>
      </c>
      <c r="D27" s="457">
        <v>27562</v>
      </c>
      <c r="E27" s="454">
        <v>22008</v>
      </c>
      <c r="F27" s="454">
        <v>22275</v>
      </c>
      <c r="G27" s="454">
        <v>17020</v>
      </c>
      <c r="H27" s="454">
        <v>18218</v>
      </c>
      <c r="I27" s="178"/>
    </row>
    <row r="28" spans="1:9" ht="15.6" customHeight="1">
      <c r="A28" s="178"/>
      <c r="B28" s="451" t="s">
        <v>175</v>
      </c>
      <c r="C28" s="455">
        <v>161</v>
      </c>
      <c r="D28" s="456">
        <v>161</v>
      </c>
      <c r="E28" s="454">
        <v>1873</v>
      </c>
      <c r="F28" s="454">
        <v>2384</v>
      </c>
      <c r="G28" s="454">
        <v>3346</v>
      </c>
      <c r="H28" s="454">
        <v>5460</v>
      </c>
      <c r="I28" s="188"/>
    </row>
    <row r="29" spans="1:9" ht="15.95" customHeight="1" thickBot="1">
      <c r="A29" s="178"/>
      <c r="B29" s="443" t="s">
        <v>176</v>
      </c>
      <c r="C29" s="437">
        <v>77173</v>
      </c>
      <c r="D29" s="458">
        <v>80146</v>
      </c>
      <c r="E29" s="459">
        <v>68845</v>
      </c>
      <c r="F29" s="459">
        <v>60620</v>
      </c>
      <c r="G29" s="459">
        <v>38634</v>
      </c>
      <c r="H29" s="459">
        <v>42289</v>
      </c>
      <c r="I29" s="188"/>
    </row>
    <row r="30" spans="1:9" ht="17.100000000000001" customHeight="1" thickBot="1">
      <c r="A30" s="178"/>
      <c r="B30" s="189" t="s">
        <v>177</v>
      </c>
      <c r="C30" s="460">
        <v>158043</v>
      </c>
      <c r="D30" s="460">
        <v>161370</v>
      </c>
      <c r="E30" s="459">
        <v>150823</v>
      </c>
      <c r="F30" s="461">
        <v>149658</v>
      </c>
      <c r="G30" s="461">
        <v>140513</v>
      </c>
      <c r="H30" s="461">
        <v>153697</v>
      </c>
      <c r="I30" s="188"/>
    </row>
    <row r="31" spans="1:9" ht="15.6" customHeight="1">
      <c r="A31" s="178"/>
      <c r="B31" s="181"/>
      <c r="C31" s="181"/>
      <c r="D31" s="181"/>
      <c r="E31" s="181"/>
      <c r="F31" s="178"/>
      <c r="G31" s="178"/>
      <c r="H31" s="178"/>
      <c r="I31" s="180"/>
    </row>
    <row r="32" spans="1:9" ht="39" customHeight="1">
      <c r="A32" s="178"/>
      <c r="B32" s="462" t="s">
        <v>178</v>
      </c>
      <c r="C32" s="421" t="s">
        <v>149</v>
      </c>
      <c r="D32" s="421" t="s">
        <v>150</v>
      </c>
      <c r="E32" s="422" t="s">
        <v>151</v>
      </c>
      <c r="F32" s="422" t="s">
        <v>152</v>
      </c>
      <c r="G32" s="422" t="s">
        <v>153</v>
      </c>
      <c r="H32" s="422" t="s">
        <v>154</v>
      </c>
      <c r="I32" s="180"/>
    </row>
    <row r="33" spans="1:9" ht="15.6" customHeight="1">
      <c r="A33" s="178"/>
      <c r="B33" s="190" t="s">
        <v>179</v>
      </c>
      <c r="C33" s="457">
        <v>6314</v>
      </c>
      <c r="D33" s="457">
        <v>6269</v>
      </c>
      <c r="E33" s="454">
        <v>5958</v>
      </c>
      <c r="F33" s="191">
        <v>6185</v>
      </c>
      <c r="G33" s="191">
        <v>5819</v>
      </c>
      <c r="H33" s="454">
        <v>6424</v>
      </c>
      <c r="I33" s="180"/>
    </row>
    <row r="34" spans="1:9" ht="15.6" customHeight="1">
      <c r="A34" s="178"/>
      <c r="B34" s="463" t="s">
        <v>180</v>
      </c>
      <c r="C34" s="457">
        <v>2138</v>
      </c>
      <c r="D34" s="457">
        <v>2272</v>
      </c>
      <c r="E34" s="454">
        <v>36076</v>
      </c>
      <c r="F34" s="454">
        <v>35939</v>
      </c>
      <c r="G34" s="454">
        <v>48531</v>
      </c>
      <c r="H34" s="454">
        <v>59004</v>
      </c>
      <c r="I34" s="180"/>
    </row>
    <row r="35" spans="1:9" ht="15.6" customHeight="1">
      <c r="A35" s="178"/>
      <c r="B35" s="463" t="s">
        <v>181</v>
      </c>
      <c r="C35" s="457">
        <v>70410</v>
      </c>
      <c r="D35" s="457">
        <v>73358</v>
      </c>
      <c r="E35" s="454">
        <v>66992</v>
      </c>
      <c r="F35" s="454">
        <v>57341</v>
      </c>
      <c r="G35" s="454">
        <v>30756</v>
      </c>
      <c r="H35" s="454">
        <v>32654</v>
      </c>
      <c r="I35" s="180"/>
    </row>
    <row r="36" spans="1:9" ht="15.6" customHeight="1">
      <c r="A36" s="178"/>
      <c r="B36" s="192" t="s">
        <v>170</v>
      </c>
      <c r="C36" s="193">
        <v>5544</v>
      </c>
      <c r="D36" s="193">
        <v>5769</v>
      </c>
      <c r="E36" s="194">
        <v>8054</v>
      </c>
      <c r="F36" s="194">
        <v>5452</v>
      </c>
      <c r="G36" s="194">
        <v>2088</v>
      </c>
      <c r="H36" s="194">
        <v>1970</v>
      </c>
      <c r="I36" s="180"/>
    </row>
    <row r="37" spans="1:9" ht="15.6" customHeight="1">
      <c r="A37" s="178"/>
      <c r="B37" s="195" t="s">
        <v>182</v>
      </c>
      <c r="C37" s="193">
        <v>21879</v>
      </c>
      <c r="D37" s="193">
        <v>24604</v>
      </c>
      <c r="E37" s="194">
        <v>20459</v>
      </c>
      <c r="F37" s="194">
        <v>13843</v>
      </c>
      <c r="G37" s="194">
        <v>4545</v>
      </c>
      <c r="H37" s="194">
        <v>2430</v>
      </c>
      <c r="I37" s="180"/>
    </row>
    <row r="38" spans="1:9" ht="15.6" customHeight="1">
      <c r="A38" s="178"/>
      <c r="B38" s="196" t="s">
        <v>183</v>
      </c>
      <c r="C38" s="193">
        <v>42986</v>
      </c>
      <c r="D38" s="193">
        <v>42985</v>
      </c>
      <c r="E38" s="194">
        <v>38479</v>
      </c>
      <c r="F38" s="194">
        <v>38046</v>
      </c>
      <c r="G38" s="194">
        <v>24122</v>
      </c>
      <c r="H38" s="194">
        <v>28253</v>
      </c>
      <c r="I38" s="180"/>
    </row>
    <row r="39" spans="1:9" ht="15.6" customHeight="1" thickBot="1">
      <c r="A39" s="178"/>
      <c r="B39" s="443" t="s">
        <v>184</v>
      </c>
      <c r="C39" s="460">
        <v>78862</v>
      </c>
      <c r="D39" s="460">
        <v>81899</v>
      </c>
      <c r="E39" s="459">
        <v>109026</v>
      </c>
      <c r="F39" s="461">
        <v>99464</v>
      </c>
      <c r="G39" s="461">
        <v>85106</v>
      </c>
      <c r="H39" s="461">
        <v>98082</v>
      </c>
      <c r="I39" s="180"/>
    </row>
    <row r="40" spans="1:9" ht="15.6" customHeight="1">
      <c r="A40" s="178"/>
      <c r="B40" s="464" t="s">
        <v>185</v>
      </c>
      <c r="C40" s="465">
        <v>78862</v>
      </c>
      <c r="D40" s="465">
        <v>81899</v>
      </c>
      <c r="E40" s="466">
        <v>109026</v>
      </c>
      <c r="F40" s="467">
        <v>99464</v>
      </c>
      <c r="G40" s="467">
        <v>85106</v>
      </c>
      <c r="H40" s="467">
        <v>98082</v>
      </c>
      <c r="I40" s="180"/>
    </row>
    <row r="41" spans="1:9" ht="15.6" customHeight="1">
      <c r="A41" s="178"/>
      <c r="B41" s="197" t="s">
        <v>186</v>
      </c>
      <c r="C41" s="468">
        <v>0</v>
      </c>
      <c r="D41" s="468">
        <v>0</v>
      </c>
      <c r="E41" s="463">
        <v>0</v>
      </c>
      <c r="F41" s="464">
        <v>0</v>
      </c>
      <c r="G41" s="464">
        <v>0</v>
      </c>
      <c r="H41" s="469">
        <v>0</v>
      </c>
      <c r="I41" s="180"/>
    </row>
    <row r="42" spans="1:9" ht="27" customHeight="1">
      <c r="A42" s="178"/>
      <c r="B42" s="808" t="s">
        <v>187</v>
      </c>
      <c r="C42" s="808"/>
      <c r="D42" s="808"/>
      <c r="E42" s="808"/>
      <c r="F42" s="808"/>
      <c r="G42" s="808"/>
      <c r="H42" s="808"/>
      <c r="I42" s="180"/>
    </row>
    <row r="43" spans="1:9" ht="15">
      <c r="A43" s="178"/>
      <c r="B43" s="199" t="s">
        <v>188</v>
      </c>
      <c r="C43" s="198"/>
      <c r="D43" s="198"/>
      <c r="E43" s="198"/>
      <c r="F43" s="198"/>
      <c r="G43" s="198"/>
      <c r="H43" s="198"/>
      <c r="I43" s="180"/>
    </row>
    <row r="44" spans="1:9" s="202" customFormat="1" ht="15">
      <c r="A44" s="200"/>
      <c r="B44" s="201" t="s">
        <v>189</v>
      </c>
      <c r="C44" s="198"/>
      <c r="D44" s="198"/>
      <c r="E44" s="198"/>
      <c r="F44" s="198"/>
      <c r="G44" s="198"/>
      <c r="H44" s="198"/>
    </row>
    <row r="45" spans="1:9" ht="15">
      <c r="A45" s="178"/>
      <c r="B45" s="199" t="s">
        <v>190</v>
      </c>
      <c r="C45" s="198"/>
      <c r="D45" s="198"/>
      <c r="E45" s="198"/>
      <c r="F45" s="198"/>
      <c r="G45" s="198"/>
      <c r="H45" s="198"/>
      <c r="I45" s="180"/>
    </row>
    <row r="46" spans="1:9" ht="15.6" customHeight="1">
      <c r="A46" s="178"/>
      <c r="B46" s="181"/>
      <c r="C46" s="181"/>
      <c r="D46" s="181"/>
      <c r="E46" s="181"/>
      <c r="F46" s="178"/>
      <c r="G46" s="178"/>
      <c r="H46" s="178"/>
      <c r="I46" s="180"/>
    </row>
    <row r="47" spans="1:9" ht="37.5" customHeight="1">
      <c r="A47" s="178"/>
      <c r="B47" s="462" t="s">
        <v>191</v>
      </c>
      <c r="C47" s="421" t="s">
        <v>149</v>
      </c>
      <c r="D47" s="421" t="s">
        <v>150</v>
      </c>
      <c r="E47" s="422" t="s">
        <v>151</v>
      </c>
      <c r="F47" s="422" t="s">
        <v>152</v>
      </c>
      <c r="G47" s="422" t="s">
        <v>153</v>
      </c>
      <c r="H47" s="422" t="s">
        <v>154</v>
      </c>
      <c r="I47" s="178"/>
    </row>
    <row r="48" spans="1:9" ht="15.6" customHeight="1">
      <c r="A48" s="178"/>
      <c r="B48" s="435" t="s">
        <v>192</v>
      </c>
      <c r="C48" s="426">
        <v>61838</v>
      </c>
      <c r="D48" s="426">
        <v>61633</v>
      </c>
      <c r="E48" s="445">
        <v>60638</v>
      </c>
      <c r="F48" s="445">
        <v>67761</v>
      </c>
      <c r="G48" s="445">
        <v>79787</v>
      </c>
      <c r="H48" s="445">
        <v>88808</v>
      </c>
      <c r="I48" s="178"/>
    </row>
    <row r="49" spans="1:9" ht="15.6" customHeight="1">
      <c r="A49" s="178"/>
      <c r="B49" s="435" t="s">
        <v>193</v>
      </c>
      <c r="C49" s="426">
        <v>3684</v>
      </c>
      <c r="D49" s="426">
        <v>3567</v>
      </c>
      <c r="E49" s="445">
        <v>3351</v>
      </c>
      <c r="F49" s="445">
        <v>3602</v>
      </c>
      <c r="G49" s="445">
        <v>4429</v>
      </c>
      <c r="H49" s="445">
        <v>5205</v>
      </c>
      <c r="I49" s="178"/>
    </row>
    <row r="50" spans="1:9" ht="15.6" customHeight="1">
      <c r="A50" s="178"/>
      <c r="B50" s="435" t="s">
        <v>194</v>
      </c>
      <c r="C50" s="426">
        <v>15348</v>
      </c>
      <c r="D50" s="426">
        <v>16023</v>
      </c>
      <c r="E50" s="445">
        <v>17990</v>
      </c>
      <c r="F50" s="445">
        <v>17675</v>
      </c>
      <c r="G50" s="445">
        <v>17664</v>
      </c>
      <c r="H50" s="445">
        <v>17395</v>
      </c>
      <c r="I50" s="178"/>
    </row>
    <row r="51" spans="1:9" ht="15.95" customHeight="1" thickBot="1">
      <c r="A51" s="178"/>
      <c r="B51" s="203" t="s">
        <v>195</v>
      </c>
      <c r="C51" s="437">
        <v>80870</v>
      </c>
      <c r="D51" s="437">
        <v>81224</v>
      </c>
      <c r="E51" s="438">
        <v>81978</v>
      </c>
      <c r="F51" s="438">
        <v>89038</v>
      </c>
      <c r="G51" s="438">
        <v>101879</v>
      </c>
      <c r="H51" s="438">
        <v>111409</v>
      </c>
      <c r="I51" s="178"/>
    </row>
    <row r="52" spans="1:9" ht="15.6" customHeight="1">
      <c r="A52" s="178"/>
      <c r="B52" s="470"/>
      <c r="C52" s="470"/>
      <c r="D52" s="470"/>
      <c r="E52" s="470"/>
      <c r="F52" s="204"/>
      <c r="G52" s="204"/>
      <c r="H52" s="470"/>
      <c r="I52" s="178"/>
    </row>
    <row r="53" spans="1:9" ht="39" customHeight="1" thickBot="1">
      <c r="A53" s="178"/>
      <c r="B53" s="462" t="s">
        <v>196</v>
      </c>
      <c r="C53" s="421" t="s">
        <v>149</v>
      </c>
      <c r="D53" s="421" t="s">
        <v>150</v>
      </c>
      <c r="E53" s="422" t="s">
        <v>151</v>
      </c>
      <c r="F53" s="422" t="s">
        <v>152</v>
      </c>
      <c r="G53" s="422" t="s">
        <v>153</v>
      </c>
      <c r="H53" s="422" t="s">
        <v>154</v>
      </c>
      <c r="I53" s="178"/>
    </row>
    <row r="54" spans="1:9" ht="15.6" customHeight="1">
      <c r="A54" s="178"/>
      <c r="B54" s="435" t="s">
        <v>192</v>
      </c>
      <c r="C54" s="426">
        <v>4675</v>
      </c>
      <c r="D54" s="426">
        <v>4592</v>
      </c>
      <c r="E54" s="445">
        <v>32458</v>
      </c>
      <c r="F54" s="445">
        <v>22790</v>
      </c>
      <c r="G54" s="445">
        <v>32257</v>
      </c>
      <c r="H54" s="445">
        <v>42828</v>
      </c>
      <c r="I54" s="178"/>
    </row>
    <row r="55" spans="1:9" ht="15.6" customHeight="1">
      <c r="A55" s="178"/>
      <c r="B55" s="435" t="s">
        <v>193</v>
      </c>
      <c r="C55" s="426">
        <v>1524</v>
      </c>
      <c r="D55" s="426">
        <v>1561</v>
      </c>
      <c r="E55" s="445">
        <v>1918</v>
      </c>
      <c r="F55" s="445">
        <v>3041</v>
      </c>
      <c r="G55" s="445">
        <v>4429</v>
      </c>
      <c r="H55" s="445">
        <v>5205</v>
      </c>
      <c r="I55" s="178"/>
    </row>
    <row r="56" spans="1:9" ht="15.6" customHeight="1">
      <c r="A56" s="178"/>
      <c r="B56" s="435" t="s">
        <v>194</v>
      </c>
      <c r="C56" s="426">
        <v>2253</v>
      </c>
      <c r="D56" s="426">
        <v>2388</v>
      </c>
      <c r="E56" s="445">
        <v>7658</v>
      </c>
      <c r="F56" s="445">
        <v>16293</v>
      </c>
      <c r="G56" s="445">
        <v>17664</v>
      </c>
      <c r="H56" s="445">
        <v>17395</v>
      </c>
      <c r="I56" s="178"/>
    </row>
    <row r="57" spans="1:9" ht="15.95" customHeight="1" thickBot="1">
      <c r="A57" s="178"/>
      <c r="B57" s="203" t="s">
        <v>184</v>
      </c>
      <c r="C57" s="437">
        <v>8452</v>
      </c>
      <c r="D57" s="437">
        <v>8541</v>
      </c>
      <c r="E57" s="438">
        <v>42034</v>
      </c>
      <c r="F57" s="438">
        <v>42123</v>
      </c>
      <c r="G57" s="438">
        <v>54350</v>
      </c>
      <c r="H57" s="438">
        <v>65429</v>
      </c>
      <c r="I57" s="178"/>
    </row>
    <row r="58" spans="1:9" ht="15.6" customHeight="1">
      <c r="A58" s="178"/>
      <c r="B58" s="181"/>
      <c r="C58" s="181"/>
      <c r="D58" s="181"/>
      <c r="E58" s="181"/>
      <c r="F58" s="178"/>
      <c r="G58" s="178"/>
      <c r="H58" s="178"/>
      <c r="I58" s="180"/>
    </row>
    <row r="59" spans="1:9" ht="39.950000000000003" customHeight="1">
      <c r="A59" s="178"/>
      <c r="B59" s="420" t="s">
        <v>197</v>
      </c>
      <c r="C59" s="421" t="s">
        <v>149</v>
      </c>
      <c r="D59" s="421" t="s">
        <v>150</v>
      </c>
      <c r="E59" s="422" t="s">
        <v>151</v>
      </c>
      <c r="F59" s="422" t="s">
        <v>152</v>
      </c>
      <c r="G59" s="422" t="s">
        <v>153</v>
      </c>
      <c r="H59" s="422" t="s">
        <v>154</v>
      </c>
      <c r="I59" s="178"/>
    </row>
    <row r="60" spans="1:9" ht="15.6" customHeight="1">
      <c r="A60" s="178"/>
      <c r="B60" s="433" t="s">
        <v>198</v>
      </c>
      <c r="C60" s="444">
        <v>126664</v>
      </c>
      <c r="D60" s="444">
        <v>127552</v>
      </c>
      <c r="E60" s="445">
        <v>129857</v>
      </c>
      <c r="F60" s="446">
        <v>134784</v>
      </c>
      <c r="G60" s="446">
        <v>141786</v>
      </c>
      <c r="H60" s="454">
        <v>151726</v>
      </c>
      <c r="I60" s="178"/>
    </row>
    <row r="61" spans="1:9" ht="15.6" customHeight="1">
      <c r="A61" s="178"/>
      <c r="B61" s="451" t="s">
        <v>199</v>
      </c>
      <c r="C61" s="444">
        <v>7345</v>
      </c>
      <c r="D61" s="444">
        <v>7128</v>
      </c>
      <c r="E61" s="445">
        <v>10394</v>
      </c>
      <c r="F61" s="446">
        <v>10299</v>
      </c>
      <c r="G61" s="446">
        <v>9725</v>
      </c>
      <c r="H61" s="454">
        <v>7038</v>
      </c>
      <c r="I61" s="178"/>
    </row>
    <row r="62" spans="1:9" ht="15.6" customHeight="1">
      <c r="A62" s="178"/>
      <c r="B62" s="451" t="s">
        <v>200</v>
      </c>
      <c r="C62" s="444">
        <v>2631</v>
      </c>
      <c r="D62" s="444">
        <v>2312</v>
      </c>
      <c r="E62" s="445">
        <v>1920</v>
      </c>
      <c r="F62" s="446">
        <v>1705</v>
      </c>
      <c r="G62" s="446">
        <v>1705</v>
      </c>
      <c r="H62" s="454">
        <v>2482</v>
      </c>
      <c r="I62" s="178"/>
    </row>
    <row r="63" spans="1:9" ht="15.6" customHeight="1">
      <c r="A63" s="178"/>
      <c r="B63" s="451" t="s">
        <v>201</v>
      </c>
      <c r="C63" s="471" t="s">
        <v>202</v>
      </c>
      <c r="D63" s="471" t="s">
        <v>202</v>
      </c>
      <c r="E63" s="403" t="s">
        <v>202</v>
      </c>
      <c r="F63" s="404" t="s">
        <v>202</v>
      </c>
      <c r="G63" s="205">
        <v>6</v>
      </c>
      <c r="H63" s="451">
        <v>5</v>
      </c>
      <c r="I63" s="178"/>
    </row>
    <row r="64" spans="1:9" ht="15.95" customHeight="1" thickBot="1">
      <c r="A64" s="178"/>
      <c r="B64" s="206" t="s">
        <v>203</v>
      </c>
      <c r="C64" s="437">
        <v>136640</v>
      </c>
      <c r="D64" s="437">
        <v>136991</v>
      </c>
      <c r="E64" s="438">
        <v>142171</v>
      </c>
      <c r="F64" s="438">
        <v>146789</v>
      </c>
      <c r="G64" s="438">
        <v>153221</v>
      </c>
      <c r="H64" s="459">
        <v>161252</v>
      </c>
      <c r="I64" s="178"/>
    </row>
    <row r="65" spans="1:9" ht="15.6" customHeight="1">
      <c r="A65" s="178"/>
      <c r="B65" s="207"/>
      <c r="C65" s="208"/>
      <c r="D65" s="208"/>
      <c r="E65" s="208"/>
      <c r="F65" s="208"/>
      <c r="G65" s="208"/>
      <c r="H65" s="470"/>
      <c r="I65" s="180"/>
    </row>
    <row r="66" spans="1:9" ht="41.45" customHeight="1" thickBot="1">
      <c r="A66" s="178"/>
      <c r="B66" s="420" t="s">
        <v>204</v>
      </c>
      <c r="C66" s="421" t="s">
        <v>149</v>
      </c>
      <c r="D66" s="421" t="s">
        <v>150</v>
      </c>
      <c r="E66" s="422" t="s">
        <v>151</v>
      </c>
      <c r="F66" s="422" t="s">
        <v>152</v>
      </c>
      <c r="G66" s="422" t="s">
        <v>153</v>
      </c>
      <c r="H66" s="422" t="s">
        <v>154</v>
      </c>
      <c r="I66" s="178"/>
    </row>
    <row r="67" spans="1:9" ht="15.6" customHeight="1">
      <c r="A67" s="178"/>
      <c r="B67" s="425" t="s">
        <v>205</v>
      </c>
      <c r="C67" s="472">
        <v>955</v>
      </c>
      <c r="D67" s="456">
        <v>975</v>
      </c>
      <c r="E67" s="451">
        <v>955</v>
      </c>
      <c r="F67" s="451">
        <v>714</v>
      </c>
      <c r="G67" s="451">
        <v>670</v>
      </c>
      <c r="H67" s="451">
        <v>255</v>
      </c>
      <c r="I67" s="178"/>
    </row>
    <row r="68" spans="1:9" ht="15.6" customHeight="1">
      <c r="A68" s="178"/>
      <c r="B68" s="425" t="s">
        <v>206</v>
      </c>
      <c r="C68" s="457">
        <v>106393</v>
      </c>
      <c r="D68" s="457">
        <v>106930</v>
      </c>
      <c r="E68" s="454">
        <v>61401</v>
      </c>
      <c r="F68" s="454">
        <v>50994</v>
      </c>
      <c r="G68" s="454">
        <v>40000</v>
      </c>
      <c r="H68" s="454">
        <v>38975</v>
      </c>
      <c r="I68" s="178"/>
    </row>
    <row r="69" spans="1:9" ht="15.6" customHeight="1">
      <c r="A69" s="178"/>
      <c r="B69" s="425" t="s">
        <v>207</v>
      </c>
      <c r="C69" s="457">
        <v>14515</v>
      </c>
      <c r="D69" s="473">
        <v>14527</v>
      </c>
      <c r="E69" s="431">
        <v>12012</v>
      </c>
      <c r="F69" s="432">
        <v>13855</v>
      </c>
      <c r="G69" s="432">
        <v>14685</v>
      </c>
      <c r="H69" s="454">
        <v>16143</v>
      </c>
      <c r="I69" s="188"/>
    </row>
    <row r="70" spans="1:9" ht="15.95" customHeight="1" thickBot="1">
      <c r="A70" s="178"/>
      <c r="B70" s="203" t="s">
        <v>203</v>
      </c>
      <c r="C70" s="458">
        <v>121864</v>
      </c>
      <c r="D70" s="437">
        <v>122433</v>
      </c>
      <c r="E70" s="438">
        <v>74368</v>
      </c>
      <c r="F70" s="438">
        <v>65563</v>
      </c>
      <c r="G70" s="438">
        <v>55355</v>
      </c>
      <c r="H70" s="459">
        <v>55373</v>
      </c>
      <c r="I70" s="178"/>
    </row>
    <row r="71" spans="1:9" ht="15.6" customHeight="1">
      <c r="A71" s="178"/>
      <c r="B71" s="809"/>
      <c r="C71" s="809"/>
      <c r="D71" s="809"/>
      <c r="E71" s="809"/>
      <c r="F71" s="809"/>
      <c r="G71" s="809"/>
      <c r="H71" s="809"/>
      <c r="I71" s="180"/>
    </row>
    <row r="72" spans="1:9" ht="39.950000000000003" customHeight="1" thickBot="1">
      <c r="A72" s="178"/>
      <c r="B72" s="420" t="s">
        <v>208</v>
      </c>
      <c r="C72" s="421" t="s">
        <v>149</v>
      </c>
      <c r="D72" s="421" t="s">
        <v>150</v>
      </c>
      <c r="E72" s="422" t="s">
        <v>151</v>
      </c>
      <c r="F72" s="422" t="s">
        <v>152</v>
      </c>
      <c r="G72" s="422" t="s">
        <v>153</v>
      </c>
      <c r="H72" s="422" t="s">
        <v>154</v>
      </c>
      <c r="I72" s="178"/>
    </row>
    <row r="73" spans="1:9" ht="15.6" customHeight="1">
      <c r="A73" s="178"/>
      <c r="B73" s="425" t="s">
        <v>209</v>
      </c>
      <c r="C73" s="444">
        <v>13257</v>
      </c>
      <c r="D73" s="444">
        <v>13309</v>
      </c>
      <c r="E73" s="445">
        <v>12435</v>
      </c>
      <c r="F73" s="446">
        <v>13680</v>
      </c>
      <c r="G73" s="446">
        <v>14115</v>
      </c>
      <c r="H73" s="454">
        <v>17739</v>
      </c>
      <c r="I73" s="178"/>
    </row>
    <row r="74" spans="1:9" ht="15.6" customHeight="1">
      <c r="A74" s="178"/>
      <c r="B74" s="30"/>
      <c r="C74" s="30"/>
      <c r="D74" s="30"/>
      <c r="E74" s="30"/>
      <c r="F74" s="30"/>
      <c r="G74" s="30"/>
      <c r="H74" s="30"/>
      <c r="I74" s="180"/>
    </row>
    <row r="75" spans="1:9" ht="38.1" customHeight="1">
      <c r="A75" s="178"/>
      <c r="B75" s="420" t="s">
        <v>210</v>
      </c>
      <c r="C75" s="421" t="s">
        <v>149</v>
      </c>
      <c r="D75" s="421" t="s">
        <v>150</v>
      </c>
      <c r="E75" s="422" t="s">
        <v>151</v>
      </c>
      <c r="F75" s="422" t="s">
        <v>152</v>
      </c>
      <c r="G75" s="422" t="s">
        <v>153</v>
      </c>
      <c r="H75" s="422" t="s">
        <v>154</v>
      </c>
      <c r="I75" s="178"/>
    </row>
    <row r="76" spans="1:9" ht="15.6" customHeight="1">
      <c r="A76" s="178"/>
      <c r="B76" s="425" t="s">
        <v>211</v>
      </c>
      <c r="C76" s="455">
        <v>285</v>
      </c>
      <c r="D76" s="455">
        <v>283</v>
      </c>
      <c r="E76" s="435">
        <v>179</v>
      </c>
      <c r="F76" s="425">
        <v>297</v>
      </c>
      <c r="G76" s="425">
        <v>298</v>
      </c>
      <c r="H76" s="425">
        <v>387</v>
      </c>
      <c r="I76" s="178"/>
    </row>
    <row r="77" spans="1:9" ht="15.6" customHeight="1">
      <c r="A77" s="178"/>
      <c r="B77" s="425" t="s">
        <v>212</v>
      </c>
      <c r="C77" s="455">
        <v>812</v>
      </c>
      <c r="D77" s="455">
        <v>963</v>
      </c>
      <c r="E77" s="435">
        <v>999</v>
      </c>
      <c r="F77" s="446">
        <v>1138</v>
      </c>
      <c r="G77" s="446">
        <v>1215</v>
      </c>
      <c r="H77" s="446">
        <v>1405</v>
      </c>
      <c r="I77" s="178"/>
    </row>
    <row r="78" spans="1:9" ht="15.95" customHeight="1" thickBot="1">
      <c r="A78" s="178"/>
      <c r="B78" s="203" t="s">
        <v>203</v>
      </c>
      <c r="C78" s="437">
        <v>1097</v>
      </c>
      <c r="D78" s="437">
        <v>1246</v>
      </c>
      <c r="E78" s="438">
        <v>1178</v>
      </c>
      <c r="F78" s="438">
        <v>1435</v>
      </c>
      <c r="G78" s="438">
        <v>1512</v>
      </c>
      <c r="H78" s="438">
        <v>1792</v>
      </c>
      <c r="I78" s="178"/>
    </row>
    <row r="79" spans="1:9" ht="15.6" customHeight="1">
      <c r="A79" s="178"/>
      <c r="B79" s="470"/>
      <c r="C79" s="470"/>
      <c r="D79" s="470"/>
      <c r="E79" s="470"/>
      <c r="F79" s="470"/>
      <c r="G79" s="470"/>
      <c r="H79" s="470"/>
      <c r="I79" s="180"/>
    </row>
    <row r="80" spans="1:9" ht="38.450000000000003" customHeight="1" thickBot="1">
      <c r="A80" s="178"/>
      <c r="B80" s="420" t="s">
        <v>213</v>
      </c>
      <c r="C80" s="421" t="s">
        <v>149</v>
      </c>
      <c r="D80" s="421" t="s">
        <v>150</v>
      </c>
      <c r="E80" s="422" t="s">
        <v>151</v>
      </c>
      <c r="F80" s="422" t="s">
        <v>152</v>
      </c>
      <c r="G80" s="422" t="s">
        <v>153</v>
      </c>
      <c r="H80" s="422" t="s">
        <v>154</v>
      </c>
      <c r="I80" s="178"/>
    </row>
    <row r="81" spans="1:9" ht="15.6" customHeight="1">
      <c r="A81" s="178"/>
      <c r="B81" s="425" t="s">
        <v>214</v>
      </c>
      <c r="C81" s="455">
        <v>617</v>
      </c>
      <c r="D81" s="455">
        <v>600</v>
      </c>
      <c r="E81" s="435">
        <v>698</v>
      </c>
      <c r="F81" s="425">
        <v>808</v>
      </c>
      <c r="G81" s="451">
        <v>710</v>
      </c>
      <c r="H81" s="451">
        <v>978</v>
      </c>
      <c r="I81" s="178"/>
    </row>
    <row r="82" spans="1:9" ht="16.5" customHeight="1">
      <c r="A82" s="178"/>
      <c r="B82" s="186" t="s">
        <v>215</v>
      </c>
      <c r="C82" s="455">
        <v>79</v>
      </c>
      <c r="D82" s="455">
        <v>79</v>
      </c>
      <c r="E82" s="435">
        <v>78</v>
      </c>
      <c r="F82" s="425">
        <v>80</v>
      </c>
      <c r="G82" s="451">
        <v>82</v>
      </c>
      <c r="H82" s="451">
        <v>74</v>
      </c>
      <c r="I82" s="178"/>
    </row>
    <row r="83" spans="1:9" ht="15.6" customHeight="1">
      <c r="A83" s="178"/>
      <c r="B83" s="810" t="s">
        <v>216</v>
      </c>
      <c r="C83" s="811"/>
      <c r="D83" s="811"/>
      <c r="E83" s="811"/>
      <c r="F83" s="811"/>
      <c r="G83" s="811"/>
      <c r="H83" s="209"/>
      <c r="I83" s="180"/>
    </row>
    <row r="84" spans="1:9" ht="15.6" customHeight="1">
      <c r="A84" s="178"/>
      <c r="B84" s="812"/>
      <c r="C84" s="812"/>
      <c r="D84" s="812"/>
      <c r="E84" s="812"/>
      <c r="F84" s="812"/>
      <c r="G84" s="812"/>
      <c r="H84" s="812"/>
      <c r="I84" s="180"/>
    </row>
    <row r="85" spans="1:9" ht="41.1" customHeight="1" thickBot="1">
      <c r="A85" s="178"/>
      <c r="B85" s="420" t="s">
        <v>217</v>
      </c>
      <c r="C85" s="421" t="s">
        <v>149</v>
      </c>
      <c r="D85" s="421" t="s">
        <v>150</v>
      </c>
      <c r="E85" s="422" t="s">
        <v>151</v>
      </c>
      <c r="F85" s="422" t="s">
        <v>152</v>
      </c>
      <c r="G85" s="422" t="s">
        <v>153</v>
      </c>
      <c r="H85" s="422" t="s">
        <v>154</v>
      </c>
      <c r="I85" s="178"/>
    </row>
    <row r="86" spans="1:9" ht="15.6" customHeight="1">
      <c r="A86" s="178"/>
      <c r="B86" s="425" t="s">
        <v>218</v>
      </c>
      <c r="C86" s="444">
        <v>249434</v>
      </c>
      <c r="D86" s="444">
        <v>253300</v>
      </c>
      <c r="E86" s="445">
        <v>259909</v>
      </c>
      <c r="F86" s="446">
        <v>252722</v>
      </c>
      <c r="G86" s="454">
        <v>247381</v>
      </c>
      <c r="H86" s="454">
        <v>234707</v>
      </c>
      <c r="I86" s="178"/>
    </row>
    <row r="87" spans="1:9" ht="15.6" customHeight="1">
      <c r="A87" s="178"/>
      <c r="B87" s="813" t="s">
        <v>156</v>
      </c>
      <c r="C87" s="813"/>
      <c r="D87" s="813"/>
      <c r="E87" s="813"/>
      <c r="F87" s="813"/>
      <c r="G87" s="813"/>
      <c r="H87" s="813"/>
      <c r="I87" s="180"/>
    </row>
    <row r="88" spans="1:9" ht="25.5">
      <c r="A88" s="178"/>
      <c r="B88" s="210" t="s">
        <v>219</v>
      </c>
      <c r="C88" s="211" t="s">
        <v>156</v>
      </c>
      <c r="D88" s="211" t="s">
        <v>156</v>
      </c>
      <c r="E88" s="211" t="s">
        <v>156</v>
      </c>
      <c r="F88" s="211" t="s">
        <v>156</v>
      </c>
      <c r="G88" s="211" t="s">
        <v>156</v>
      </c>
      <c r="H88" s="178"/>
      <c r="I88" s="180"/>
    </row>
    <row r="89" spans="1:9" ht="82.5" customHeight="1">
      <c r="A89" s="212"/>
      <c r="B89" s="807" t="s">
        <v>220</v>
      </c>
      <c r="C89" s="807"/>
      <c r="D89" s="807"/>
      <c r="E89" s="807"/>
      <c r="F89" s="807"/>
      <c r="G89" s="807"/>
      <c r="H89" s="807"/>
      <c r="I89" s="213"/>
    </row>
    <row r="90" spans="1:9" ht="15.6" customHeight="1">
      <c r="A90" s="178"/>
      <c r="B90" s="181"/>
      <c r="C90" s="181"/>
      <c r="D90" s="181"/>
      <c r="E90" s="181"/>
      <c r="F90" s="178"/>
      <c r="G90" s="178"/>
      <c r="H90" s="178"/>
      <c r="I90" s="180"/>
    </row>
    <row r="91" spans="1:9" ht="15" hidden="1">
      <c r="A91" s="178"/>
      <c r="B91" s="181"/>
      <c r="C91" s="181"/>
      <c r="D91" s="181"/>
      <c r="E91" s="181"/>
      <c r="F91" s="178"/>
      <c r="G91" s="178"/>
      <c r="H91" s="178"/>
      <c r="I91" s="180"/>
    </row>
    <row r="92" spans="1:9" ht="15" hidden="1">
      <c r="A92" s="178"/>
      <c r="B92" s="181"/>
      <c r="C92" s="181"/>
      <c r="D92" s="181"/>
      <c r="E92" s="181"/>
      <c r="F92" s="178"/>
      <c r="G92" s="178"/>
      <c r="H92" s="178"/>
      <c r="I92" s="180"/>
    </row>
    <row r="93" spans="1:9" ht="15" hidden="1">
      <c r="A93" s="178"/>
      <c r="B93" s="181"/>
      <c r="C93" s="181"/>
      <c r="D93" s="181"/>
      <c r="E93" s="181"/>
      <c r="F93" s="178"/>
      <c r="G93" s="178"/>
      <c r="H93" s="178"/>
      <c r="I93" s="180"/>
    </row>
    <row r="94" spans="1:9" ht="15" hidden="1">
      <c r="A94" s="178"/>
      <c r="B94" s="181"/>
      <c r="C94" s="181"/>
      <c r="D94" s="181"/>
      <c r="E94" s="181"/>
      <c r="F94" s="178"/>
      <c r="G94" s="178"/>
      <c r="H94" s="178"/>
      <c r="I94" s="180"/>
    </row>
    <row r="95" spans="1:9" ht="15" hidden="1">
      <c r="A95" s="178"/>
      <c r="B95" s="181"/>
      <c r="C95" s="181"/>
      <c r="D95" s="181"/>
      <c r="E95" s="181"/>
      <c r="F95" s="178"/>
      <c r="G95" s="178"/>
      <c r="H95" s="178"/>
      <c r="I95" s="180"/>
    </row>
    <row r="96" spans="1:9" ht="15" hidden="1">
      <c r="A96" s="178"/>
      <c r="B96" s="181"/>
      <c r="C96" s="181"/>
      <c r="D96" s="181"/>
      <c r="E96" s="181"/>
      <c r="F96" s="178"/>
      <c r="G96" s="178"/>
      <c r="H96" s="178"/>
      <c r="I96" s="180"/>
    </row>
    <row r="97" spans="1:9" ht="15" hidden="1">
      <c r="A97" s="178"/>
      <c r="B97" s="181"/>
      <c r="C97" s="181"/>
      <c r="D97" s="181"/>
      <c r="E97" s="181"/>
      <c r="F97" s="178"/>
      <c r="G97" s="178"/>
      <c r="H97" s="178"/>
      <c r="I97" s="180"/>
    </row>
    <row r="98" spans="1:9" ht="15" hidden="1">
      <c r="A98" s="178"/>
      <c r="B98" s="181"/>
      <c r="C98" s="181"/>
      <c r="D98" s="181"/>
      <c r="E98" s="181"/>
      <c r="F98" s="178"/>
      <c r="G98" s="178"/>
      <c r="H98" s="178"/>
      <c r="I98" s="180"/>
    </row>
    <row r="99" spans="1:9" ht="15" hidden="1">
      <c r="A99" s="178"/>
      <c r="B99" s="470"/>
      <c r="C99" s="470"/>
      <c r="D99" s="470"/>
      <c r="E99" s="470"/>
      <c r="F99" s="470"/>
      <c r="G99" s="470"/>
      <c r="H99" s="470"/>
      <c r="I99" s="178"/>
    </row>
    <row r="100" spans="1:9" ht="15" hidden="1">
      <c r="A100" s="178"/>
      <c r="B100" s="470"/>
      <c r="C100" s="470"/>
      <c r="D100" s="470"/>
      <c r="E100" s="470"/>
      <c r="F100" s="470"/>
      <c r="G100" s="470"/>
      <c r="H100" s="470"/>
      <c r="I100" s="180"/>
    </row>
    <row r="101" spans="1:9" ht="15" hidden="1">
      <c r="A101" s="178"/>
      <c r="B101" s="214" t="s">
        <v>156</v>
      </c>
      <c r="C101" s="180"/>
      <c r="D101" s="180"/>
      <c r="E101" s="180"/>
      <c r="F101" s="180"/>
      <c r="G101" s="180"/>
      <c r="H101" s="180"/>
      <c r="I101" s="188"/>
    </row>
    <row r="102" spans="1:9" ht="15" hidden="1">
      <c r="A102" s="178"/>
      <c r="B102" s="214" t="s">
        <v>156</v>
      </c>
      <c r="C102" s="180"/>
      <c r="D102" s="180"/>
      <c r="E102" s="180"/>
      <c r="F102" s="180"/>
      <c r="G102" s="180"/>
      <c r="H102" s="180"/>
      <c r="I102" s="188"/>
    </row>
    <row r="103" spans="1:9" ht="15" hidden="1">
      <c r="A103" s="178"/>
      <c r="B103" s="32"/>
      <c r="C103" s="32"/>
      <c r="D103" s="32"/>
      <c r="E103" s="32"/>
      <c r="F103" s="32"/>
      <c r="G103" s="32"/>
      <c r="H103" s="32"/>
      <c r="I103" s="188"/>
    </row>
    <row r="104" spans="1:9" ht="15" hidden="1">
      <c r="A104" s="178"/>
      <c r="B104" s="32"/>
      <c r="C104" s="32"/>
      <c r="D104" s="32"/>
      <c r="E104" s="32"/>
      <c r="F104" s="32"/>
      <c r="G104" s="32"/>
      <c r="H104" s="32"/>
      <c r="I104" s="188"/>
    </row>
    <row r="105" spans="1:9" ht="15" hidden="1">
      <c r="A105" s="178"/>
      <c r="B105" s="32"/>
      <c r="C105" s="32"/>
      <c r="D105" s="32"/>
      <c r="E105" s="32"/>
      <c r="F105" s="32"/>
      <c r="G105" s="32"/>
      <c r="H105" s="32"/>
      <c r="I105" s="180"/>
    </row>
    <row r="106" spans="1:9" ht="15" hidden="1">
      <c r="A106" s="178"/>
      <c r="B106" s="32"/>
      <c r="C106" s="32"/>
      <c r="D106" s="32"/>
      <c r="E106" s="32"/>
      <c r="F106" s="32"/>
      <c r="G106" s="32"/>
      <c r="H106" s="32"/>
      <c r="I106" s="180"/>
    </row>
    <row r="107" spans="1:9" ht="15" hidden="1">
      <c r="A107" s="178"/>
      <c r="B107" s="32"/>
      <c r="C107" s="32"/>
      <c r="D107" s="32"/>
      <c r="E107" s="32"/>
      <c r="F107" s="32"/>
      <c r="G107" s="32"/>
      <c r="H107" s="32"/>
      <c r="I107" s="180"/>
    </row>
    <row r="108" spans="1:9" ht="15" hidden="1">
      <c r="A108" s="178"/>
      <c r="B108" s="32"/>
      <c r="C108" s="32"/>
      <c r="D108" s="32"/>
      <c r="E108" s="32"/>
      <c r="F108" s="32"/>
      <c r="G108" s="32"/>
      <c r="H108" s="32"/>
      <c r="I108" s="180"/>
    </row>
    <row r="109" spans="1:9" ht="15" hidden="1">
      <c r="A109" s="178"/>
      <c r="B109" s="32"/>
      <c r="C109" s="32"/>
      <c r="D109" s="32"/>
      <c r="E109" s="32"/>
      <c r="F109" s="32"/>
      <c r="G109" s="32"/>
      <c r="H109" s="32"/>
      <c r="I109" s="180"/>
    </row>
    <row r="110" spans="1:9" ht="15" hidden="1">
      <c r="A110" s="178"/>
      <c r="B110" s="32"/>
      <c r="C110" s="32"/>
      <c r="D110" s="32"/>
      <c r="E110" s="32"/>
      <c r="F110" s="32"/>
      <c r="G110" s="32"/>
      <c r="H110" s="32"/>
      <c r="I110" s="180"/>
    </row>
    <row r="111" spans="1:9" ht="15" hidden="1">
      <c r="A111" s="178"/>
      <c r="B111" s="32"/>
      <c r="C111" s="32"/>
      <c r="D111" s="32"/>
      <c r="E111" s="32"/>
      <c r="F111" s="32"/>
      <c r="G111" s="32"/>
      <c r="H111" s="32"/>
      <c r="I111" s="180"/>
    </row>
    <row r="112" spans="1:9" ht="15" hidden="1">
      <c r="A112" s="178"/>
      <c r="B112" s="32"/>
      <c r="C112" s="32"/>
      <c r="D112" s="32"/>
      <c r="E112" s="32"/>
      <c r="F112" s="32"/>
      <c r="G112" s="32"/>
      <c r="H112" s="32"/>
      <c r="I112" s="180"/>
    </row>
    <row r="113" spans="1:12" ht="15" hidden="1">
      <c r="A113" s="178"/>
      <c r="B113" s="32"/>
      <c r="C113" s="32"/>
      <c r="D113" s="32"/>
      <c r="E113" s="32"/>
      <c r="F113" s="32"/>
      <c r="G113" s="32"/>
      <c r="H113" s="32"/>
      <c r="I113" s="180"/>
    </row>
    <row r="114" spans="1:12" ht="15" hidden="1">
      <c r="A114" s="178"/>
      <c r="B114" s="209"/>
      <c r="C114" s="209"/>
      <c r="D114" s="209"/>
      <c r="E114" s="209"/>
      <c r="F114" s="209"/>
      <c r="G114" s="209"/>
      <c r="H114" s="209"/>
      <c r="I114" s="180"/>
    </row>
    <row r="115" spans="1:12" ht="12.75" hidden="1">
      <c r="A115" s="180"/>
      <c r="B115" s="209"/>
      <c r="C115" s="209"/>
      <c r="D115" s="209"/>
      <c r="E115" s="209"/>
      <c r="F115" s="209"/>
      <c r="G115" s="209"/>
      <c r="H115" s="209"/>
      <c r="I115" s="180"/>
    </row>
    <row r="116" spans="1:12" ht="12.75" hidden="1">
      <c r="A116" s="180"/>
      <c r="B116" s="180"/>
      <c r="C116" s="180"/>
      <c r="D116" s="180"/>
      <c r="E116" s="180"/>
      <c r="F116" s="180"/>
      <c r="G116" s="180"/>
      <c r="H116" s="180"/>
      <c r="I116" s="180"/>
    </row>
    <row r="117" spans="1:12" ht="12.75" hidden="1">
      <c r="A117" s="180"/>
      <c r="B117" s="180"/>
      <c r="C117" s="180"/>
      <c r="D117" s="180"/>
      <c r="E117" s="180"/>
      <c r="F117" s="180"/>
      <c r="G117" s="180"/>
      <c r="H117" s="180"/>
      <c r="I117" s="180"/>
    </row>
    <row r="118" spans="1:12" ht="12.75" hidden="1">
      <c r="A118" s="180"/>
      <c r="B118" s="180"/>
      <c r="C118" s="180"/>
      <c r="D118" s="180"/>
      <c r="E118" s="180"/>
      <c r="F118" s="180"/>
      <c r="G118" s="180"/>
      <c r="H118" s="180"/>
      <c r="I118" s="180"/>
    </row>
    <row r="119" spans="1:12" ht="12.75" hidden="1">
      <c r="A119" s="180"/>
      <c r="B119" s="180"/>
      <c r="C119" s="180"/>
      <c r="D119" s="180"/>
      <c r="E119" s="180"/>
      <c r="F119" s="180"/>
      <c r="G119" s="180"/>
      <c r="H119" s="180"/>
      <c r="I119" s="180"/>
    </row>
    <row r="120" spans="1:12" ht="12.75" hidden="1">
      <c r="A120" s="180"/>
      <c r="B120" s="180"/>
      <c r="C120" s="180"/>
      <c r="D120" s="180"/>
      <c r="E120" s="180"/>
      <c r="F120" s="180"/>
      <c r="G120" s="180"/>
      <c r="H120" s="180"/>
      <c r="I120" s="180"/>
    </row>
    <row r="121" spans="1:12" ht="12.75" hidden="1">
      <c r="A121" s="180"/>
      <c r="B121" s="180"/>
      <c r="C121" s="180"/>
      <c r="D121" s="180"/>
      <c r="E121" s="180"/>
      <c r="F121" s="180"/>
      <c r="G121" s="180"/>
      <c r="H121" s="180"/>
      <c r="I121" s="180"/>
    </row>
    <row r="122" spans="1:12" ht="16.5" customHeight="1">
      <c r="A122" s="32"/>
      <c r="B122" s="69" t="s">
        <v>221</v>
      </c>
      <c r="C122" s="65"/>
      <c r="D122" s="65"/>
      <c r="E122" s="65"/>
      <c r="F122" s="65"/>
      <c r="G122" s="65"/>
      <c r="H122" s="32"/>
      <c r="I122" s="32"/>
    </row>
    <row r="123" spans="1:12" ht="14.1" customHeight="1" thickBot="1">
      <c r="A123" s="32"/>
      <c r="B123" s="94" t="s">
        <v>222</v>
      </c>
      <c r="C123" s="94" t="s">
        <v>223</v>
      </c>
      <c r="D123" s="94"/>
      <c r="E123" s="94"/>
      <c r="F123" s="94"/>
      <c r="G123" s="94"/>
      <c r="H123" s="94"/>
      <c r="I123" s="94"/>
      <c r="J123" s="94"/>
      <c r="K123" s="94"/>
      <c r="L123" s="94"/>
    </row>
    <row r="124" spans="1:12" ht="31.15" customHeight="1">
      <c r="A124" s="32"/>
      <c r="B124" s="388" t="s">
        <v>224</v>
      </c>
      <c r="C124" s="804" t="s">
        <v>225</v>
      </c>
      <c r="D124" s="804"/>
      <c r="E124" s="804"/>
      <c r="F124" s="804"/>
      <c r="G124" s="804"/>
      <c r="H124" s="804"/>
      <c r="I124" s="804"/>
      <c r="J124" s="804"/>
      <c r="K124" s="804"/>
      <c r="L124" s="804"/>
    </row>
    <row r="125" spans="1:12" ht="42.6" customHeight="1">
      <c r="A125" s="32"/>
      <c r="B125" s="388" t="s">
        <v>226</v>
      </c>
      <c r="C125" s="805" t="s">
        <v>227</v>
      </c>
      <c r="D125" s="805"/>
      <c r="E125" s="805"/>
      <c r="F125" s="805"/>
      <c r="G125" s="805"/>
      <c r="H125" s="805"/>
      <c r="I125" s="805"/>
      <c r="J125" s="805"/>
      <c r="K125" s="805"/>
      <c r="L125" s="805"/>
    </row>
    <row r="126" spans="1:12" ht="27.75" customHeight="1">
      <c r="A126" s="32"/>
      <c r="B126" s="388" t="s">
        <v>155</v>
      </c>
      <c r="C126" s="805" t="s">
        <v>228</v>
      </c>
      <c r="D126" s="805"/>
      <c r="E126" s="805"/>
      <c r="F126" s="805"/>
      <c r="G126" s="805"/>
      <c r="H126" s="805"/>
      <c r="I126" s="805"/>
      <c r="J126" s="389"/>
      <c r="K126" s="389"/>
      <c r="L126" s="389"/>
    </row>
    <row r="127" spans="1:12" ht="29.25" customHeight="1">
      <c r="A127" s="32"/>
      <c r="B127" s="388" t="s">
        <v>229</v>
      </c>
      <c r="C127" s="805" t="s">
        <v>230</v>
      </c>
      <c r="D127" s="805"/>
      <c r="E127" s="805"/>
      <c r="F127" s="805"/>
      <c r="G127" s="805"/>
      <c r="H127" s="805"/>
      <c r="I127" s="805"/>
      <c r="J127" s="805"/>
      <c r="K127" s="805"/>
      <c r="L127" s="805"/>
    </row>
    <row r="128" spans="1:12" ht="43.9" customHeight="1">
      <c r="A128" s="32"/>
      <c r="B128" s="388" t="s">
        <v>231</v>
      </c>
      <c r="C128" s="805" t="s">
        <v>232</v>
      </c>
      <c r="D128" s="805"/>
      <c r="E128" s="805"/>
      <c r="F128" s="805"/>
      <c r="G128" s="805"/>
      <c r="H128" s="805"/>
      <c r="I128" s="805"/>
      <c r="J128" s="805"/>
      <c r="K128" s="805"/>
      <c r="L128" s="805"/>
    </row>
    <row r="129" spans="10:12" ht="14.1" customHeight="1">
      <c r="J129" s="32"/>
      <c r="K129" s="32"/>
      <c r="L129" s="32"/>
    </row>
    <row r="130" spans="10:12" ht="14.1" hidden="1" customHeight="1">
      <c r="J130" s="32"/>
      <c r="K130" s="32"/>
      <c r="L130" s="32"/>
    </row>
    <row r="131" spans="10:12" ht="14.1" hidden="1" customHeight="1">
      <c r="J131" s="32"/>
      <c r="K131" s="32"/>
      <c r="L131" s="32"/>
    </row>
    <row r="132" spans="10:12" ht="14.1" hidden="1" customHeight="1">
      <c r="J132" s="32"/>
      <c r="K132" s="32"/>
      <c r="L132" s="32"/>
    </row>
  </sheetData>
  <sheetProtection algorithmName="SHA-512" hashValue="MzVG2+zbAzG5Ws95lxRt83jFaq6o1+THGUardG9xqLfsXhFzUgtsgHsDe0l0jDCxLE3x7g9YG1JtBgyshqejFQ==" saltValue="lWzv3ZY8hSzI0pIRWiCs8w==" spinCount="100000" sheet="1" objects="1" scenarios="1"/>
  <mergeCells count="12">
    <mergeCell ref="C124:L124"/>
    <mergeCell ref="C125:L125"/>
    <mergeCell ref="C127:L127"/>
    <mergeCell ref="C128:L128"/>
    <mergeCell ref="B6:H6"/>
    <mergeCell ref="B89:H89"/>
    <mergeCell ref="B42:H42"/>
    <mergeCell ref="B71:H71"/>
    <mergeCell ref="B83:G83"/>
    <mergeCell ref="B84:H84"/>
    <mergeCell ref="B87:H87"/>
    <mergeCell ref="C126:I126"/>
  </mergeCells>
  <hyperlinks>
    <hyperlink ref="B3" location="'Operational Emissions'!B122" display="* Defined at end of sheet " xr:uid="{420CA9EA-ADFA-485F-916F-136D0B1A4F17}"/>
    <hyperlink ref="B4" location="'Glossary of terms'!A1" display="and in Glossary of terms sheet " xr:uid="{9D645979-8C80-45D7-8F6E-DF14664F13EE}"/>
  </hyperlinks>
  <pageMargins left="0.7" right="0.7" top="0.75" bottom="0.75" header="0.3" footer="0.3"/>
  <pageSetup paperSize="9" scale="68" fitToHeight="0" orientation="portrait" r:id="rId1"/>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E964F-A89A-4F1D-8D25-203065C9B7C6}">
  <sheetPr>
    <tabColor rgb="FF2DAB8E"/>
    <pageSetUpPr fitToPage="1"/>
  </sheetPr>
  <dimension ref="A1:N99"/>
  <sheetViews>
    <sheetView showGridLines="0" zoomScaleNormal="100" zoomScaleSheetLayoutView="100" workbookViewId="0"/>
  </sheetViews>
  <sheetFormatPr defaultColWidth="0" defaultRowHeight="14.1" customHeight="1" zeroHeight="1"/>
  <cols>
    <col min="1" max="1" width="2.125" style="215" customWidth="1"/>
    <col min="2" max="2" width="27.5" style="215" customWidth="1"/>
    <col min="3" max="3" width="8" style="215" customWidth="1"/>
    <col min="4" max="4" width="18.25" style="215" customWidth="1"/>
    <col min="5" max="8" width="15.875" style="215" customWidth="1"/>
    <col min="9" max="9" width="2.375" style="215" hidden="1" customWidth="1"/>
    <col min="10" max="14" width="0" style="215" hidden="1" customWidth="1"/>
    <col min="15" max="16384" width="7.375" style="215" hidden="1"/>
  </cols>
  <sheetData>
    <row r="1" spans="1:8" ht="72.95" customHeight="1">
      <c r="A1" s="60"/>
      <c r="B1" s="60" t="s">
        <v>7</v>
      </c>
      <c r="C1" s="60"/>
      <c r="D1" s="60"/>
      <c r="E1" s="60"/>
      <c r="F1" s="60"/>
      <c r="G1" s="60"/>
      <c r="H1" s="60"/>
    </row>
    <row r="2" spans="1:8" s="216" customFormat="1" ht="32.450000000000003" customHeight="1">
      <c r="A2" s="52"/>
      <c r="B2" s="53" t="s">
        <v>233</v>
      </c>
      <c r="C2" s="52"/>
      <c r="D2" s="52"/>
      <c r="E2" s="52"/>
      <c r="F2" s="52"/>
      <c r="G2" s="52"/>
      <c r="H2" s="52"/>
    </row>
    <row r="3" spans="1:8" ht="14.25">
      <c r="A3" s="32"/>
      <c r="B3" s="153" t="s">
        <v>234</v>
      </c>
      <c r="C3" s="217"/>
      <c r="D3" s="217"/>
      <c r="E3" s="217"/>
      <c r="F3" s="217"/>
      <c r="G3" s="217"/>
      <c r="H3" s="217"/>
    </row>
    <row r="4" spans="1:8" ht="24.75" customHeight="1">
      <c r="A4" s="32"/>
      <c r="B4" s="806" t="s">
        <v>235</v>
      </c>
      <c r="C4" s="806"/>
      <c r="D4" s="806"/>
      <c r="E4" s="806"/>
      <c r="F4" s="806"/>
      <c r="G4" s="806"/>
      <c r="H4" s="806"/>
    </row>
    <row r="5" spans="1:8" ht="34.5" customHeight="1">
      <c r="A5" s="32"/>
      <c r="B5" s="806" t="s">
        <v>236</v>
      </c>
      <c r="C5" s="806"/>
      <c r="D5" s="806"/>
      <c r="E5" s="806"/>
      <c r="F5" s="806"/>
      <c r="G5" s="806"/>
      <c r="H5" s="806"/>
    </row>
    <row r="6" spans="1:8" ht="14.25">
      <c r="A6" s="32"/>
      <c r="B6" s="32"/>
      <c r="C6" s="32"/>
      <c r="D6" s="32"/>
      <c r="E6" s="32"/>
      <c r="F6" s="32"/>
      <c r="G6" s="32"/>
      <c r="H6" s="32"/>
    </row>
    <row r="7" spans="1:8" ht="14.25">
      <c r="A7" s="32"/>
      <c r="B7" s="474" t="s">
        <v>237</v>
      </c>
      <c r="C7" s="32"/>
      <c r="D7" s="32"/>
      <c r="E7" s="32"/>
      <c r="F7" s="32"/>
      <c r="G7" s="32"/>
      <c r="H7" s="32"/>
    </row>
    <row r="8" spans="1:8" s="187" customFormat="1" ht="14.1" customHeight="1">
      <c r="A8" s="30"/>
      <c r="B8" s="30"/>
      <c r="C8" s="817" t="s">
        <v>238</v>
      </c>
      <c r="D8" s="819" t="s">
        <v>239</v>
      </c>
      <c r="E8" s="819"/>
      <c r="F8" s="819"/>
      <c r="G8" s="819"/>
      <c r="H8" s="30"/>
    </row>
    <row r="9" spans="1:8" s="187" customFormat="1" ht="15.75">
      <c r="A9" s="30"/>
      <c r="B9" s="33" t="s">
        <v>240</v>
      </c>
      <c r="C9" s="818"/>
      <c r="D9" s="31" t="s">
        <v>241</v>
      </c>
      <c r="E9" s="31">
        <v>2023</v>
      </c>
      <c r="F9" s="31">
        <v>2024</v>
      </c>
      <c r="G9" s="421">
        <v>2025</v>
      </c>
      <c r="H9" s="30"/>
    </row>
    <row r="10" spans="1:8" ht="14.25">
      <c r="A10" s="32"/>
      <c r="B10" s="475" t="s">
        <v>242</v>
      </c>
      <c r="C10" s="476">
        <v>2020</v>
      </c>
      <c r="D10" s="477">
        <v>7.46</v>
      </c>
      <c r="E10" s="478" t="s">
        <v>243</v>
      </c>
      <c r="F10" s="478" t="s">
        <v>244</v>
      </c>
      <c r="G10" s="479" t="s">
        <v>245</v>
      </c>
      <c r="H10" s="32"/>
    </row>
    <row r="11" spans="1:8" ht="14.25">
      <c r="A11" s="32"/>
      <c r="B11" s="475" t="s">
        <v>246</v>
      </c>
      <c r="C11" s="476">
        <v>2020</v>
      </c>
      <c r="D11" s="477">
        <v>10.199999999999999</v>
      </c>
      <c r="E11" s="478" t="s">
        <v>247</v>
      </c>
      <c r="F11" s="478" t="s">
        <v>248</v>
      </c>
      <c r="G11" s="479" t="s">
        <v>249</v>
      </c>
      <c r="H11" s="32"/>
    </row>
    <row r="12" spans="1:8" ht="14.25">
      <c r="A12" s="32"/>
      <c r="B12" s="475" t="s">
        <v>250</v>
      </c>
      <c r="C12" s="476">
        <v>2020</v>
      </c>
      <c r="D12" s="477">
        <v>0.43</v>
      </c>
      <c r="E12" s="478" t="s">
        <v>251</v>
      </c>
      <c r="F12" s="478" t="s">
        <v>252</v>
      </c>
      <c r="G12" s="479" t="s">
        <v>253</v>
      </c>
      <c r="H12" s="32"/>
    </row>
    <row r="13" spans="1:8" ht="14.25">
      <c r="A13" s="32"/>
      <c r="B13" s="475" t="s">
        <v>254</v>
      </c>
      <c r="C13" s="476">
        <v>2022</v>
      </c>
      <c r="D13" s="477">
        <v>2.13</v>
      </c>
      <c r="E13" s="478" t="s">
        <v>255</v>
      </c>
      <c r="F13" s="478" t="s">
        <v>256</v>
      </c>
      <c r="G13" s="479" t="s">
        <v>257</v>
      </c>
      <c r="H13" s="32"/>
    </row>
    <row r="14" spans="1:8" ht="14.25">
      <c r="A14" s="32"/>
      <c r="B14" s="475" t="s">
        <v>258</v>
      </c>
      <c r="C14" s="476">
        <v>2019</v>
      </c>
      <c r="D14" s="477">
        <v>3.29</v>
      </c>
      <c r="E14" s="478" t="s">
        <v>259</v>
      </c>
      <c r="F14" s="478" t="s">
        <v>260</v>
      </c>
      <c r="G14" s="479" t="s">
        <v>261</v>
      </c>
      <c r="H14" s="32"/>
    </row>
    <row r="15" spans="1:8" ht="14.25">
      <c r="A15" s="32"/>
      <c r="B15" s="475" t="s">
        <v>262</v>
      </c>
      <c r="C15" s="476">
        <v>2022</v>
      </c>
      <c r="D15" s="477">
        <v>0.84</v>
      </c>
      <c r="E15" s="478" t="s">
        <v>263</v>
      </c>
      <c r="F15" s="478" t="s">
        <v>264</v>
      </c>
      <c r="G15" s="479" t="s">
        <v>265</v>
      </c>
      <c r="H15" s="32"/>
    </row>
    <row r="16" spans="1:8" ht="14.25">
      <c r="A16" s="32"/>
      <c r="B16" s="475" t="s">
        <v>266</v>
      </c>
      <c r="C16" s="476">
        <v>2021</v>
      </c>
      <c r="D16" s="477">
        <v>0.67</v>
      </c>
      <c r="E16" s="478" t="s">
        <v>267</v>
      </c>
      <c r="F16" s="478" t="s">
        <v>263</v>
      </c>
      <c r="G16" s="479" t="s">
        <v>268</v>
      </c>
      <c r="H16" s="32"/>
    </row>
    <row r="17" spans="2:9" ht="14.25">
      <c r="B17" s="475" t="s">
        <v>269</v>
      </c>
      <c r="C17" s="476">
        <v>2021</v>
      </c>
      <c r="D17" s="477">
        <v>0.39</v>
      </c>
      <c r="E17" s="478" t="s">
        <v>270</v>
      </c>
      <c r="F17" s="478" t="s">
        <v>271</v>
      </c>
      <c r="G17" s="479" t="s">
        <v>272</v>
      </c>
      <c r="H17" s="32"/>
      <c r="I17" s="32"/>
    </row>
    <row r="18" spans="2:9" ht="14.25">
      <c r="B18" s="475" t="s">
        <v>273</v>
      </c>
      <c r="C18" s="476">
        <v>2021</v>
      </c>
      <c r="D18" s="477">
        <v>1.02</v>
      </c>
      <c r="E18" s="478" t="s">
        <v>274</v>
      </c>
      <c r="F18" s="478" t="s">
        <v>275</v>
      </c>
      <c r="G18" s="479" t="s">
        <v>276</v>
      </c>
      <c r="H18" s="32"/>
      <c r="I18" s="32"/>
    </row>
    <row r="19" spans="2:9" ht="14.25">
      <c r="B19" s="480" t="s">
        <v>277</v>
      </c>
      <c r="C19" s="481" t="s">
        <v>202</v>
      </c>
      <c r="D19" s="482" t="s">
        <v>202</v>
      </c>
      <c r="E19" s="482">
        <v>280.17</v>
      </c>
      <c r="F19" s="482">
        <v>299.14999999999998</v>
      </c>
      <c r="G19" s="483">
        <v>371.58</v>
      </c>
      <c r="H19" s="32"/>
      <c r="I19" s="32"/>
    </row>
    <row r="20" spans="2:9" ht="14.25">
      <c r="B20" s="32"/>
      <c r="C20" s="32"/>
      <c r="D20" s="32"/>
      <c r="E20" s="32"/>
      <c r="F20" s="32"/>
      <c r="G20" s="32"/>
      <c r="H20" s="32"/>
      <c r="I20" s="32"/>
    </row>
    <row r="21" spans="2:9" ht="14.25">
      <c r="B21" s="474" t="s">
        <v>278</v>
      </c>
      <c r="C21" s="30"/>
      <c r="D21" s="30"/>
      <c r="E21" s="30"/>
      <c r="F21" s="30"/>
      <c r="G21" s="30"/>
      <c r="H21" s="30"/>
      <c r="I21" s="30"/>
    </row>
    <row r="22" spans="2:9" ht="14.25">
      <c r="B22" s="474"/>
      <c r="C22" s="30"/>
      <c r="D22" s="30"/>
      <c r="E22" s="30"/>
      <c r="F22" s="30"/>
      <c r="G22" s="30"/>
      <c r="H22" s="30"/>
      <c r="I22" s="30"/>
    </row>
    <row r="23" spans="2:9" ht="28.5">
      <c r="B23" s="33" t="s">
        <v>240</v>
      </c>
      <c r="C23" s="34" t="s">
        <v>238</v>
      </c>
      <c r="D23" s="31" t="s">
        <v>279</v>
      </c>
      <c r="E23" s="31" t="s">
        <v>241</v>
      </c>
      <c r="F23" s="31">
        <v>2023</v>
      </c>
      <c r="G23" s="31">
        <v>2024</v>
      </c>
      <c r="H23" s="484">
        <v>2025</v>
      </c>
      <c r="I23" s="30"/>
    </row>
    <row r="24" spans="2:9" ht="14.25">
      <c r="B24" s="475" t="s">
        <v>242</v>
      </c>
      <c r="C24" s="476">
        <v>2020</v>
      </c>
      <c r="D24" s="478">
        <v>1</v>
      </c>
      <c r="E24" s="478" t="s">
        <v>280</v>
      </c>
      <c r="F24" s="485">
        <v>5.3</v>
      </c>
      <c r="G24" s="476">
        <v>4.4800000000000004</v>
      </c>
      <c r="H24" s="486">
        <v>4.53</v>
      </c>
      <c r="I24" s="32"/>
    </row>
    <row r="25" spans="2:9" ht="14.25">
      <c r="B25" s="820" t="s">
        <v>246</v>
      </c>
      <c r="C25" s="822">
        <v>2020</v>
      </c>
      <c r="D25" s="478" t="s">
        <v>281</v>
      </c>
      <c r="E25" s="476">
        <v>1.43</v>
      </c>
      <c r="F25" s="476">
        <v>1.01</v>
      </c>
      <c r="G25" s="476">
        <v>0.87</v>
      </c>
      <c r="H25" s="486">
        <v>0.67</v>
      </c>
      <c r="I25" s="32"/>
    </row>
    <row r="26" spans="2:9" ht="14.25">
      <c r="B26" s="821"/>
      <c r="C26" s="823"/>
      <c r="D26" s="478">
        <v>3</v>
      </c>
      <c r="E26" s="476">
        <v>11.22</v>
      </c>
      <c r="F26" s="476">
        <v>7.86</v>
      </c>
      <c r="G26" s="476">
        <v>6.84</v>
      </c>
      <c r="H26" s="488">
        <v>4.5</v>
      </c>
      <c r="I26" s="32"/>
    </row>
    <row r="27" spans="2:9" ht="14.25">
      <c r="B27" s="820" t="s">
        <v>250</v>
      </c>
      <c r="C27" s="822">
        <v>2020</v>
      </c>
      <c r="D27" s="478" t="s">
        <v>281</v>
      </c>
      <c r="E27" s="476">
        <v>0.24</v>
      </c>
      <c r="F27" s="476">
        <v>0.01</v>
      </c>
      <c r="G27" s="476">
        <v>0.01</v>
      </c>
      <c r="H27" s="486">
        <v>0.01</v>
      </c>
      <c r="I27" s="32"/>
    </row>
    <row r="28" spans="2:9" ht="14.25">
      <c r="B28" s="821"/>
      <c r="C28" s="823"/>
      <c r="D28" s="478">
        <v>3</v>
      </c>
      <c r="E28" s="485">
        <v>8.6</v>
      </c>
      <c r="F28" s="476">
        <v>0.37</v>
      </c>
      <c r="G28" s="476">
        <v>0.25</v>
      </c>
      <c r="H28" s="486">
        <v>0.34</v>
      </c>
      <c r="I28" s="32"/>
    </row>
    <row r="29" spans="2:9" ht="14.25">
      <c r="B29" s="475" t="s">
        <v>254</v>
      </c>
      <c r="C29" s="476">
        <v>2022</v>
      </c>
      <c r="D29" s="478">
        <v>3</v>
      </c>
      <c r="E29" s="476">
        <v>1.87</v>
      </c>
      <c r="F29" s="476">
        <v>1.62</v>
      </c>
      <c r="G29" s="476">
        <v>1.32</v>
      </c>
      <c r="H29" s="486">
        <v>1.78</v>
      </c>
      <c r="I29" s="32"/>
    </row>
    <row r="30" spans="2:9" ht="14.25">
      <c r="B30" s="475" t="s">
        <v>258</v>
      </c>
      <c r="C30" s="476">
        <v>2019</v>
      </c>
      <c r="D30" s="478">
        <v>1</v>
      </c>
      <c r="E30" s="476">
        <v>2.54</v>
      </c>
      <c r="F30" s="476">
        <v>1.01</v>
      </c>
      <c r="G30" s="476">
        <v>1.28</v>
      </c>
      <c r="H30" s="486">
        <v>1.86</v>
      </c>
      <c r="I30" s="32"/>
    </row>
    <row r="31" spans="2:9" ht="14.25">
      <c r="B31" s="475" t="s">
        <v>262</v>
      </c>
      <c r="C31" s="476">
        <v>2022</v>
      </c>
      <c r="D31" s="478">
        <v>1</v>
      </c>
      <c r="E31" s="476">
        <v>0.24</v>
      </c>
      <c r="F31" s="476">
        <v>0.25</v>
      </c>
      <c r="G31" s="476">
        <v>0.23</v>
      </c>
      <c r="H31" s="488">
        <v>0.2</v>
      </c>
      <c r="I31" s="32"/>
    </row>
    <row r="32" spans="2:9" ht="14.25">
      <c r="B32" s="475" t="s">
        <v>266</v>
      </c>
      <c r="C32" s="476">
        <v>2021</v>
      </c>
      <c r="D32" s="478" t="s">
        <v>281</v>
      </c>
      <c r="E32" s="476">
        <v>0.53</v>
      </c>
      <c r="F32" s="476">
        <v>0.39</v>
      </c>
      <c r="G32" s="476">
        <v>0.52</v>
      </c>
      <c r="H32" s="486">
        <v>0.31</v>
      </c>
      <c r="I32" s="32"/>
    </row>
    <row r="33" spans="2:11" ht="14.25">
      <c r="B33" s="475" t="s">
        <v>269</v>
      </c>
      <c r="C33" s="476">
        <v>2021</v>
      </c>
      <c r="D33" s="478" t="s">
        <v>281</v>
      </c>
      <c r="E33" s="476">
        <v>2.2400000000000002</v>
      </c>
      <c r="F33" s="476">
        <v>1.52</v>
      </c>
      <c r="G33" s="476">
        <v>0.91</v>
      </c>
      <c r="H33" s="486">
        <v>0.63</v>
      </c>
      <c r="I33" s="32"/>
      <c r="J33" s="32"/>
      <c r="K33" s="32"/>
    </row>
    <row r="34" spans="2:11" ht="14.25">
      <c r="B34" s="475" t="s">
        <v>273</v>
      </c>
      <c r="C34" s="476">
        <v>2021</v>
      </c>
      <c r="D34" s="478" t="s">
        <v>281</v>
      </c>
      <c r="E34" s="476">
        <v>1.26</v>
      </c>
      <c r="F34" s="476">
        <v>1.62</v>
      </c>
      <c r="G34" s="476">
        <v>1.23</v>
      </c>
      <c r="H34" s="486">
        <v>0.87</v>
      </c>
      <c r="I34" s="32"/>
      <c r="J34" s="32"/>
      <c r="K34" s="32"/>
    </row>
    <row r="35" spans="2:11" ht="14.25">
      <c r="B35" s="480" t="s">
        <v>277</v>
      </c>
      <c r="C35" s="481" t="s">
        <v>202</v>
      </c>
      <c r="D35" s="489" t="s">
        <v>281</v>
      </c>
      <c r="E35" s="481" t="s">
        <v>202</v>
      </c>
      <c r="F35" s="481">
        <v>1.69</v>
      </c>
      <c r="G35" s="481">
        <v>1.65</v>
      </c>
      <c r="H35" s="490">
        <v>1.87</v>
      </c>
      <c r="I35" s="32"/>
      <c r="J35" s="32"/>
      <c r="K35" s="32"/>
    </row>
    <row r="36" spans="2:11" ht="14.25">
      <c r="B36" s="218"/>
      <c r="C36" s="218"/>
      <c r="D36" s="218"/>
      <c r="E36" s="218"/>
      <c r="F36" s="218"/>
      <c r="G36" s="218"/>
      <c r="H36" s="218"/>
      <c r="I36" s="32"/>
      <c r="J36" s="32"/>
      <c r="K36" s="32"/>
    </row>
    <row r="37" spans="2:11" ht="14.25">
      <c r="B37" s="474" t="s">
        <v>282</v>
      </c>
      <c r="C37" s="30"/>
      <c r="D37" s="30"/>
      <c r="E37" s="30"/>
      <c r="F37" s="30"/>
      <c r="G37" s="30"/>
      <c r="H37" s="30"/>
      <c r="I37" s="30"/>
      <c r="J37" s="30"/>
      <c r="K37" s="30"/>
    </row>
    <row r="38" spans="2:11" ht="14.25">
      <c r="B38" s="474"/>
      <c r="C38" s="30"/>
      <c r="D38" s="30"/>
      <c r="E38" s="30"/>
      <c r="F38" s="30"/>
      <c r="G38" s="30"/>
      <c r="H38" s="30"/>
      <c r="I38" s="30"/>
      <c r="J38" s="30"/>
      <c r="K38" s="30"/>
    </row>
    <row r="39" spans="2:11" ht="28.5">
      <c r="B39" s="33" t="s">
        <v>240</v>
      </c>
      <c r="C39" s="34" t="s">
        <v>238</v>
      </c>
      <c r="D39" s="31" t="s">
        <v>279</v>
      </c>
      <c r="E39" s="31" t="s">
        <v>241</v>
      </c>
      <c r="F39" s="31">
        <v>2023</v>
      </c>
      <c r="G39" s="31">
        <v>2024</v>
      </c>
      <c r="H39" s="484">
        <v>2025</v>
      </c>
      <c r="I39" s="30"/>
      <c r="J39" s="30"/>
      <c r="K39" s="30"/>
    </row>
    <row r="40" spans="2:11" ht="14.25">
      <c r="B40" s="475" t="s">
        <v>242</v>
      </c>
      <c r="C40" s="476">
        <v>2020</v>
      </c>
      <c r="D40" s="478">
        <v>1</v>
      </c>
      <c r="E40" s="478" t="s">
        <v>280</v>
      </c>
      <c r="F40" s="485">
        <v>0.14000000000000001</v>
      </c>
      <c r="G40" s="476">
        <v>0.17</v>
      </c>
      <c r="H40" s="486">
        <v>0.65</v>
      </c>
      <c r="I40" s="30"/>
      <c r="J40" s="30"/>
      <c r="K40" s="30"/>
    </row>
    <row r="41" spans="2:11" ht="14.25">
      <c r="B41" s="820" t="s">
        <v>246</v>
      </c>
      <c r="C41" s="822">
        <v>2020</v>
      </c>
      <c r="D41" s="478" t="s">
        <v>281</v>
      </c>
      <c r="E41" s="476">
        <v>0.15</v>
      </c>
      <c r="F41" s="476">
        <v>0.06</v>
      </c>
      <c r="G41" s="476">
        <v>0.05</v>
      </c>
      <c r="H41" s="486">
        <v>0.01</v>
      </c>
      <c r="I41" s="32"/>
      <c r="J41" s="32"/>
      <c r="K41" s="32"/>
    </row>
    <row r="42" spans="2:11" ht="14.25">
      <c r="B42" s="821"/>
      <c r="C42" s="823"/>
      <c r="D42" s="478">
        <v>3</v>
      </c>
      <c r="E42" s="476">
        <v>1.1299999999999999</v>
      </c>
      <c r="F42" s="485">
        <v>0.4</v>
      </c>
      <c r="G42" s="485">
        <v>0.3</v>
      </c>
      <c r="H42" s="488">
        <v>7.0000000000000007E-2</v>
      </c>
      <c r="I42" s="32"/>
      <c r="J42" s="32"/>
      <c r="K42" s="32"/>
    </row>
    <row r="43" spans="2:11" ht="14.25">
      <c r="B43" s="820" t="s">
        <v>250</v>
      </c>
      <c r="C43" s="822">
        <v>2020</v>
      </c>
      <c r="D43" s="478" t="s">
        <v>281</v>
      </c>
      <c r="E43" s="485">
        <v>0</v>
      </c>
      <c r="F43" s="476" t="s">
        <v>202</v>
      </c>
      <c r="G43" s="476" t="s">
        <v>202</v>
      </c>
      <c r="H43" s="486" t="s">
        <v>202</v>
      </c>
      <c r="I43" s="32"/>
      <c r="J43" s="32"/>
      <c r="K43" s="32"/>
    </row>
    <row r="44" spans="2:11" ht="14.25">
      <c r="B44" s="821"/>
      <c r="C44" s="823"/>
      <c r="D44" s="478">
        <v>3</v>
      </c>
      <c r="E44" s="485">
        <v>0.15</v>
      </c>
      <c r="F44" s="476" t="s">
        <v>202</v>
      </c>
      <c r="G44" s="476" t="s">
        <v>202</v>
      </c>
      <c r="H44" s="486" t="s">
        <v>202</v>
      </c>
      <c r="I44" s="32"/>
      <c r="J44" s="32"/>
      <c r="K44" s="32"/>
    </row>
    <row r="45" spans="2:11" ht="14.25">
      <c r="B45" s="475" t="s">
        <v>254</v>
      </c>
      <c r="C45" s="476">
        <v>2022</v>
      </c>
      <c r="D45" s="478">
        <v>3</v>
      </c>
      <c r="E45" s="476">
        <v>0.05</v>
      </c>
      <c r="F45" s="476">
        <v>0.05</v>
      </c>
      <c r="G45" s="476">
        <v>0.04</v>
      </c>
      <c r="H45" s="486">
        <v>0.03</v>
      </c>
      <c r="I45" s="32"/>
      <c r="J45" s="32"/>
      <c r="K45" s="32"/>
    </row>
    <row r="46" spans="2:11" ht="14.25">
      <c r="B46" s="475" t="s">
        <v>258</v>
      </c>
      <c r="C46" s="476">
        <v>2019</v>
      </c>
      <c r="D46" s="478">
        <v>1</v>
      </c>
      <c r="E46" s="476">
        <v>0.13</v>
      </c>
      <c r="F46" s="476">
        <v>0.02</v>
      </c>
      <c r="G46" s="476">
        <v>0.04</v>
      </c>
      <c r="H46" s="486">
        <v>0.03</v>
      </c>
      <c r="I46" s="32"/>
      <c r="J46" s="32"/>
      <c r="K46" s="32"/>
    </row>
    <row r="47" spans="2:11" ht="14.25">
      <c r="B47" s="475" t="s">
        <v>262</v>
      </c>
      <c r="C47" s="476">
        <v>2022</v>
      </c>
      <c r="D47" s="478">
        <v>1</v>
      </c>
      <c r="E47" s="476">
        <v>0.01</v>
      </c>
      <c r="F47" s="476">
        <v>0.01</v>
      </c>
      <c r="G47" s="485">
        <v>0</v>
      </c>
      <c r="H47" s="488">
        <v>0</v>
      </c>
      <c r="I47" s="32"/>
      <c r="J47" s="32"/>
      <c r="K47" s="32"/>
    </row>
    <row r="48" spans="2:11" ht="14.25">
      <c r="B48" s="475" t="s">
        <v>266</v>
      </c>
      <c r="C48" s="476">
        <v>2021</v>
      </c>
      <c r="D48" s="478" t="s">
        <v>281</v>
      </c>
      <c r="E48" s="476">
        <v>0.04</v>
      </c>
      <c r="F48" s="476">
        <v>0.02</v>
      </c>
      <c r="G48" s="476">
        <v>0.04</v>
      </c>
      <c r="H48" s="486">
        <v>0.06</v>
      </c>
      <c r="I48" s="32"/>
      <c r="J48" s="32"/>
      <c r="K48" s="32"/>
    </row>
    <row r="49" spans="2:10" ht="14.25">
      <c r="B49" s="475" t="s">
        <v>269</v>
      </c>
      <c r="C49" s="476">
        <v>2021</v>
      </c>
      <c r="D49" s="478" t="s">
        <v>281</v>
      </c>
      <c r="E49" s="476" t="s">
        <v>202</v>
      </c>
      <c r="F49" s="485">
        <v>0</v>
      </c>
      <c r="G49" s="485">
        <v>0</v>
      </c>
      <c r="H49" s="486">
        <v>7.0000000000000007E-2</v>
      </c>
      <c r="I49" s="32"/>
      <c r="J49" s="32"/>
    </row>
    <row r="50" spans="2:10" ht="14.25">
      <c r="B50" s="475" t="s">
        <v>273</v>
      </c>
      <c r="C50" s="476">
        <v>2021</v>
      </c>
      <c r="D50" s="478" t="s">
        <v>281</v>
      </c>
      <c r="E50" s="476">
        <v>0.04</v>
      </c>
      <c r="F50" s="476" t="s">
        <v>202</v>
      </c>
      <c r="G50" s="476" t="s">
        <v>202</v>
      </c>
      <c r="H50" s="486" t="s">
        <v>202</v>
      </c>
      <c r="I50" s="32"/>
      <c r="J50" s="32"/>
    </row>
    <row r="51" spans="2:10" ht="14.25">
      <c r="B51" s="474"/>
      <c r="C51" s="30"/>
      <c r="D51" s="30"/>
      <c r="E51" s="30"/>
      <c r="F51" s="30"/>
      <c r="G51" s="30"/>
      <c r="H51" s="30"/>
      <c r="I51" s="30"/>
      <c r="J51" s="30"/>
    </row>
    <row r="52" spans="2:10" ht="14.25">
      <c r="B52" s="474" t="s">
        <v>283</v>
      </c>
      <c r="C52" s="30"/>
      <c r="D52" s="30"/>
      <c r="E52" s="30"/>
      <c r="F52" s="30"/>
      <c r="G52" s="30"/>
      <c r="H52" s="30"/>
      <c r="I52" s="30"/>
      <c r="J52" s="30"/>
    </row>
    <row r="53" spans="2:10" ht="14.25">
      <c r="B53" s="474"/>
      <c r="C53" s="30"/>
      <c r="D53" s="30"/>
      <c r="E53" s="30"/>
      <c r="F53" s="30"/>
      <c r="G53" s="30"/>
      <c r="H53" s="30"/>
      <c r="I53" s="30"/>
      <c r="J53" s="30"/>
    </row>
    <row r="54" spans="2:10" ht="28.5">
      <c r="B54" s="33" t="s">
        <v>240</v>
      </c>
      <c r="C54" s="34" t="s">
        <v>238</v>
      </c>
      <c r="D54" s="31" t="s">
        <v>284</v>
      </c>
      <c r="E54" s="31" t="s">
        <v>241</v>
      </c>
      <c r="F54" s="31">
        <v>2023</v>
      </c>
      <c r="G54" s="31">
        <v>2024</v>
      </c>
      <c r="H54" s="484">
        <v>2025</v>
      </c>
      <c r="I54" s="30"/>
      <c r="J54" s="30"/>
    </row>
    <row r="55" spans="2:10" ht="14.25">
      <c r="B55" s="35" t="s">
        <v>242</v>
      </c>
      <c r="C55" s="487">
        <v>2020</v>
      </c>
      <c r="D55" s="491" t="s">
        <v>285</v>
      </c>
      <c r="E55" s="492">
        <v>245</v>
      </c>
      <c r="F55" s="492">
        <v>171</v>
      </c>
      <c r="G55" s="492">
        <v>156</v>
      </c>
      <c r="H55" s="493">
        <v>120</v>
      </c>
      <c r="I55" s="32"/>
      <c r="J55" s="32"/>
    </row>
    <row r="56" spans="2:10" ht="28.5">
      <c r="B56" s="35" t="s">
        <v>246</v>
      </c>
      <c r="C56" s="487">
        <v>2020</v>
      </c>
      <c r="D56" s="491" t="s">
        <v>286</v>
      </c>
      <c r="E56" s="492">
        <v>71</v>
      </c>
      <c r="F56" s="492">
        <v>69</v>
      </c>
      <c r="G56" s="492">
        <v>68</v>
      </c>
      <c r="H56" s="493">
        <v>70</v>
      </c>
      <c r="I56" s="32"/>
      <c r="J56" s="32"/>
    </row>
    <row r="57" spans="2:10" ht="28.5">
      <c r="B57" s="35" t="s">
        <v>250</v>
      </c>
      <c r="C57" s="487">
        <v>2020</v>
      </c>
      <c r="D57" s="491" t="s">
        <v>287</v>
      </c>
      <c r="E57" s="487">
        <v>2.5</v>
      </c>
      <c r="F57" s="487">
        <v>2.44</v>
      </c>
      <c r="G57" s="487">
        <v>2.5299999999999998</v>
      </c>
      <c r="H57" s="494">
        <v>2.52</v>
      </c>
      <c r="I57" s="32"/>
      <c r="J57" s="32"/>
    </row>
    <row r="58" spans="2:10" ht="14.25">
      <c r="B58" s="35" t="s">
        <v>254</v>
      </c>
      <c r="C58" s="487">
        <v>2022</v>
      </c>
      <c r="D58" s="491" t="s">
        <v>288</v>
      </c>
      <c r="E58" s="495">
        <v>140</v>
      </c>
      <c r="F58" s="492">
        <v>121</v>
      </c>
      <c r="G58" s="492">
        <v>107</v>
      </c>
      <c r="H58" s="493">
        <v>94</v>
      </c>
      <c r="I58" s="32"/>
      <c r="J58" s="32"/>
    </row>
    <row r="59" spans="2:10" ht="14.25">
      <c r="B59" s="35" t="s">
        <v>258</v>
      </c>
      <c r="C59" s="487">
        <v>2019</v>
      </c>
      <c r="D59" s="491" t="s">
        <v>289</v>
      </c>
      <c r="E59" s="495">
        <v>871</v>
      </c>
      <c r="F59" s="492">
        <v>906</v>
      </c>
      <c r="G59" s="492">
        <v>797</v>
      </c>
      <c r="H59" s="493">
        <v>870</v>
      </c>
      <c r="I59" s="32"/>
      <c r="J59" s="32"/>
    </row>
    <row r="60" spans="2:10" ht="14.25">
      <c r="B60" s="35" t="s">
        <v>262</v>
      </c>
      <c r="C60" s="487">
        <v>2022</v>
      </c>
      <c r="D60" s="491" t="s">
        <v>290</v>
      </c>
      <c r="E60" s="496">
        <v>11.49</v>
      </c>
      <c r="F60" s="497">
        <v>12.25</v>
      </c>
      <c r="G60" s="497">
        <v>12.35</v>
      </c>
      <c r="H60" s="494">
        <v>11.13</v>
      </c>
      <c r="I60" s="32"/>
      <c r="J60" s="32"/>
    </row>
    <row r="61" spans="2:10" ht="14.25">
      <c r="B61" s="35" t="s">
        <v>266</v>
      </c>
      <c r="C61" s="487">
        <v>2021</v>
      </c>
      <c r="D61" s="491" t="s">
        <v>291</v>
      </c>
      <c r="E61" s="496">
        <v>6.81</v>
      </c>
      <c r="F61" s="497">
        <v>8.69</v>
      </c>
      <c r="G61" s="487">
        <v>8.31</v>
      </c>
      <c r="H61" s="494">
        <v>5.88</v>
      </c>
      <c r="I61" s="32"/>
      <c r="J61" s="32"/>
    </row>
    <row r="62" spans="2:10" ht="14.25">
      <c r="B62" s="35" t="s">
        <v>269</v>
      </c>
      <c r="C62" s="487">
        <v>2021</v>
      </c>
      <c r="D62" s="491" t="s">
        <v>292</v>
      </c>
      <c r="E62" s="496">
        <v>0.66</v>
      </c>
      <c r="F62" s="497">
        <v>0.65</v>
      </c>
      <c r="G62" s="487">
        <v>0.62</v>
      </c>
      <c r="H62" s="494">
        <v>0.62</v>
      </c>
      <c r="I62" s="32"/>
      <c r="J62" s="32"/>
    </row>
    <row r="63" spans="2:10" ht="14.25">
      <c r="B63" s="35" t="s">
        <v>273</v>
      </c>
      <c r="C63" s="487">
        <v>2021</v>
      </c>
      <c r="D63" s="491" t="s">
        <v>293</v>
      </c>
      <c r="E63" s="496">
        <v>2.1</v>
      </c>
      <c r="F63" s="497">
        <v>2</v>
      </c>
      <c r="G63" s="487">
        <v>1.93</v>
      </c>
      <c r="H63" s="494">
        <v>1.66</v>
      </c>
      <c r="I63" s="32"/>
      <c r="J63" s="32"/>
    </row>
    <row r="64" spans="2:10" ht="42.75">
      <c r="B64" s="498" t="s">
        <v>294</v>
      </c>
      <c r="C64" s="487">
        <v>2019</v>
      </c>
      <c r="D64" s="491" t="s">
        <v>295</v>
      </c>
      <c r="E64" s="496">
        <v>80.209999999999994</v>
      </c>
      <c r="F64" s="497">
        <v>40.86</v>
      </c>
      <c r="G64" s="487">
        <v>24.49</v>
      </c>
      <c r="H64" s="494">
        <v>21.52</v>
      </c>
      <c r="I64" s="32"/>
      <c r="J64" s="32"/>
    </row>
    <row r="65" spans="2:8" ht="36.75" customHeight="1">
      <c r="B65" s="498" t="s">
        <v>296</v>
      </c>
      <c r="C65" s="487">
        <v>2019</v>
      </c>
      <c r="D65" s="491" t="s">
        <v>295</v>
      </c>
      <c r="E65" s="496">
        <v>89.75</v>
      </c>
      <c r="F65" s="497">
        <v>60.3</v>
      </c>
      <c r="G65" s="487">
        <v>44.98</v>
      </c>
      <c r="H65" s="494">
        <v>38.43</v>
      </c>
    </row>
    <row r="66" spans="2:8" ht="28.5">
      <c r="B66" s="498" t="s">
        <v>277</v>
      </c>
      <c r="C66" s="487" t="s">
        <v>202</v>
      </c>
      <c r="D66" s="491" t="s">
        <v>297</v>
      </c>
      <c r="E66" s="499" t="s">
        <v>202</v>
      </c>
      <c r="F66" s="497">
        <v>4.4400000000000004</v>
      </c>
      <c r="G66" s="487">
        <v>4.29</v>
      </c>
      <c r="H66" s="500">
        <v>4.0999999999999996</v>
      </c>
    </row>
    <row r="67" spans="2:8" ht="14.25">
      <c r="B67" s="32"/>
      <c r="C67" s="32"/>
      <c r="D67" s="32"/>
      <c r="E67" s="32"/>
      <c r="F67" s="32"/>
      <c r="G67" s="32"/>
      <c r="H67" s="32"/>
    </row>
    <row r="68" spans="2:8" ht="14.1" customHeight="1">
      <c r="B68" s="824" t="s">
        <v>298</v>
      </c>
      <c r="C68" s="807"/>
      <c r="D68" s="807"/>
      <c r="E68" s="807"/>
      <c r="F68" s="807"/>
      <c r="G68" s="807"/>
      <c r="H68" s="807"/>
    </row>
    <row r="69" spans="2:8" ht="14.25">
      <c r="B69" s="807"/>
      <c r="C69" s="807"/>
      <c r="D69" s="807"/>
      <c r="E69" s="807"/>
      <c r="F69" s="807"/>
      <c r="G69" s="807"/>
      <c r="H69" s="807"/>
    </row>
    <row r="70" spans="2:8" ht="14.25">
      <c r="B70" s="807"/>
      <c r="C70" s="807"/>
      <c r="D70" s="807"/>
      <c r="E70" s="807"/>
      <c r="F70" s="807"/>
      <c r="G70" s="807"/>
      <c r="H70" s="807"/>
    </row>
    <row r="71" spans="2:8" ht="14.25">
      <c r="B71" s="32"/>
      <c r="C71" s="32"/>
      <c r="D71" s="32"/>
      <c r="E71" s="32"/>
      <c r="F71" s="32"/>
      <c r="G71" s="32"/>
      <c r="H71" s="32"/>
    </row>
    <row r="72" spans="2:8" ht="25.5">
      <c r="B72" s="210" t="s">
        <v>299</v>
      </c>
      <c r="C72" s="32"/>
      <c r="D72" s="32"/>
      <c r="E72" s="32"/>
      <c r="F72" s="32"/>
      <c r="G72" s="32"/>
      <c r="H72" s="32"/>
    </row>
    <row r="73" spans="2:8" ht="137.44999999999999" customHeight="1">
      <c r="B73" s="807" t="s">
        <v>300</v>
      </c>
      <c r="C73" s="807"/>
      <c r="D73" s="807"/>
      <c r="E73" s="807"/>
      <c r="F73" s="807"/>
      <c r="G73" s="807"/>
      <c r="H73" s="807"/>
    </row>
    <row r="74" spans="2:8" ht="14.25">
      <c r="B74" s="32"/>
      <c r="C74" s="32"/>
      <c r="D74" s="32"/>
      <c r="E74" s="32"/>
      <c r="F74" s="32"/>
      <c r="G74" s="32"/>
      <c r="H74" s="32"/>
    </row>
    <row r="75" spans="2:8" ht="25.5">
      <c r="B75" s="210" t="s">
        <v>301</v>
      </c>
      <c r="C75" s="32"/>
      <c r="D75" s="32"/>
      <c r="E75" s="32"/>
      <c r="F75" s="32"/>
      <c r="G75" s="32"/>
      <c r="H75" s="32"/>
    </row>
    <row r="76" spans="2:8" ht="230.45" customHeight="1">
      <c r="B76" s="807" t="s">
        <v>302</v>
      </c>
      <c r="C76" s="807"/>
      <c r="D76" s="807"/>
      <c r="E76" s="807"/>
      <c r="F76" s="807"/>
      <c r="G76" s="807"/>
      <c r="H76" s="807"/>
    </row>
    <row r="77" spans="2:8" ht="14.25">
      <c r="B77" s="32"/>
      <c r="C77" s="32"/>
      <c r="D77" s="32"/>
      <c r="E77" s="32"/>
      <c r="F77" s="32"/>
      <c r="G77" s="32"/>
      <c r="H77" s="32"/>
    </row>
    <row r="78" spans="2:8" ht="25.5">
      <c r="B78" s="210" t="s">
        <v>219</v>
      </c>
      <c r="C78" s="211" t="s">
        <v>156</v>
      </c>
      <c r="D78" s="211" t="s">
        <v>156</v>
      </c>
      <c r="E78" s="211" t="s">
        <v>156</v>
      </c>
      <c r="F78" s="211" t="s">
        <v>156</v>
      </c>
      <c r="G78" s="211" t="s">
        <v>156</v>
      </c>
      <c r="H78" s="178"/>
    </row>
    <row r="79" spans="2:8" ht="14.25">
      <c r="B79" s="807" t="s">
        <v>303</v>
      </c>
      <c r="C79" s="807"/>
      <c r="D79" s="807"/>
      <c r="E79" s="807"/>
      <c r="F79" s="807"/>
      <c r="G79" s="807"/>
      <c r="H79" s="807"/>
    </row>
    <row r="80" spans="2:8" ht="14.25">
      <c r="B80" s="219"/>
      <c r="C80" s="219"/>
      <c r="D80" s="219"/>
      <c r="E80" s="219"/>
      <c r="F80" s="219"/>
      <c r="G80" s="219"/>
      <c r="H80" s="219"/>
    </row>
    <row r="81" spans="2:8" s="216" customFormat="1" ht="27" customHeight="1">
      <c r="B81" s="220" t="s">
        <v>304</v>
      </c>
      <c r="C81" s="815" t="s">
        <v>305</v>
      </c>
      <c r="D81" s="815"/>
      <c r="E81" s="815"/>
      <c r="F81" s="815"/>
      <c r="G81" s="815"/>
      <c r="H81" s="815"/>
    </row>
    <row r="82" spans="2:8" ht="44.1" customHeight="1">
      <c r="B82" s="221" t="s">
        <v>306</v>
      </c>
      <c r="C82" s="816" t="s">
        <v>307</v>
      </c>
      <c r="D82" s="816"/>
      <c r="E82" s="816"/>
      <c r="F82" s="816"/>
      <c r="G82" s="816"/>
      <c r="H82" s="816"/>
    </row>
    <row r="83" spans="2:8" ht="57.6" customHeight="1">
      <c r="B83" s="221" t="s">
        <v>308</v>
      </c>
      <c r="C83" s="816" t="s">
        <v>309</v>
      </c>
      <c r="D83" s="816"/>
      <c r="E83" s="816"/>
      <c r="F83" s="816"/>
      <c r="G83" s="816"/>
      <c r="H83" s="816"/>
    </row>
    <row r="84" spans="2:8" ht="39" customHeight="1">
      <c r="B84" s="222" t="s">
        <v>310</v>
      </c>
      <c r="C84" s="816" t="s">
        <v>311</v>
      </c>
      <c r="D84" s="816"/>
      <c r="E84" s="816"/>
      <c r="F84" s="816"/>
      <c r="G84" s="816"/>
      <c r="H84" s="816"/>
    </row>
    <row r="85" spans="2:8" ht="14.1" customHeight="1">
      <c r="B85" s="223"/>
      <c r="C85" s="814"/>
      <c r="D85" s="814"/>
      <c r="E85" s="814"/>
      <c r="F85" s="814"/>
      <c r="G85" s="814"/>
      <c r="H85" s="814"/>
    </row>
    <row r="86" spans="2:8" ht="14.1" hidden="1" customHeight="1">
      <c r="B86" s="501"/>
      <c r="C86" s="501"/>
      <c r="D86" s="501"/>
      <c r="E86" s="501"/>
      <c r="F86" s="501"/>
      <c r="G86" s="501"/>
      <c r="H86" s="501"/>
    </row>
    <row r="98" ht="14.25" hidden="1"/>
    <row r="99" ht="14.25" hidden="1"/>
  </sheetData>
  <sheetProtection algorithmName="SHA-512" hashValue="Gb0NROsgVKnxdj/7e00tEqi5IAqmj/+dxjJnCnVJMLOtJcRKIlJaRGxKADSwAs69AIDNu0n8pCzE+LhrfdwjHQ==" saltValue="z+yvZE6cKlNYilBQvw3RUg==" spinCount="100000" sheet="1" objects="1" scenarios="1"/>
  <mergeCells count="21">
    <mergeCell ref="B4:H4"/>
    <mergeCell ref="B5:H5"/>
    <mergeCell ref="C82:H82"/>
    <mergeCell ref="C83:H83"/>
    <mergeCell ref="C84:H84"/>
    <mergeCell ref="C8:C9"/>
    <mergeCell ref="D8:G8"/>
    <mergeCell ref="B25:B26"/>
    <mergeCell ref="C25:C26"/>
    <mergeCell ref="B27:B28"/>
    <mergeCell ref="C27:C28"/>
    <mergeCell ref="B41:B42"/>
    <mergeCell ref="C41:C42"/>
    <mergeCell ref="B43:B44"/>
    <mergeCell ref="C43:C44"/>
    <mergeCell ref="B68:H70"/>
    <mergeCell ref="C85:H85"/>
    <mergeCell ref="B79:H79"/>
    <mergeCell ref="B73:H73"/>
    <mergeCell ref="B76:H76"/>
    <mergeCell ref="C81:H81"/>
  </mergeCells>
  <pageMargins left="0.7" right="0.7" top="0.75" bottom="0.75" header="0.3" footer="0.3"/>
  <pageSetup paperSize="9" scale="64" fitToHeight="0" orientation="portrait" r:id="rId1"/>
  <rowBreaks count="1" manualBreakCount="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FC36C-FF5C-4281-90F5-505D3AD63907}">
  <sheetPr>
    <tabColor rgb="FF2DAB8E"/>
    <pageSetUpPr fitToPage="1"/>
  </sheetPr>
  <dimension ref="A1:N78"/>
  <sheetViews>
    <sheetView showGridLines="0" zoomScaleNormal="100" zoomScaleSheetLayoutView="100" workbookViewId="0"/>
  </sheetViews>
  <sheetFormatPr defaultColWidth="0" defaultRowHeight="14.1" customHeight="1" zeroHeight="1"/>
  <cols>
    <col min="1" max="1" width="2.375" style="32" customWidth="1"/>
    <col min="2" max="2" width="18.625" style="32" customWidth="1"/>
    <col min="3" max="12" width="9.25" style="32" customWidth="1"/>
    <col min="13" max="13" width="7.375" style="32" customWidth="1"/>
    <col min="14" max="16384" width="7.375" style="32" hidden="1"/>
  </cols>
  <sheetData>
    <row r="1" spans="1:14" ht="72.95" customHeight="1">
      <c r="A1" s="56"/>
      <c r="B1" s="54" t="s">
        <v>7</v>
      </c>
      <c r="C1" s="57"/>
      <c r="D1" s="57"/>
      <c r="E1" s="57"/>
      <c r="F1" s="57"/>
      <c r="G1" s="56"/>
      <c r="H1" s="56"/>
      <c r="I1" s="56"/>
      <c r="J1" s="56"/>
      <c r="K1" s="56"/>
      <c r="L1" s="56"/>
      <c r="M1" s="55"/>
      <c r="N1" s="55"/>
    </row>
    <row r="2" spans="1:14" s="52" customFormat="1" ht="30.6" customHeight="1">
      <c r="B2" s="53" t="s">
        <v>312</v>
      </c>
    </row>
    <row r="3" spans="1:14" ht="14.25">
      <c r="B3" s="28" t="s">
        <v>313</v>
      </c>
    </row>
    <row r="4" spans="1:14" ht="14.25"/>
    <row r="5" spans="1:14" ht="43.5" customHeight="1">
      <c r="B5" s="825" t="s">
        <v>314</v>
      </c>
      <c r="C5" s="825"/>
      <c r="D5" s="825"/>
      <c r="E5" s="825"/>
      <c r="F5" s="825"/>
      <c r="G5" s="825"/>
      <c r="H5" s="825"/>
      <c r="I5" s="825"/>
      <c r="J5" s="825"/>
      <c r="K5" s="825"/>
      <c r="L5" s="825"/>
    </row>
    <row r="6" spans="1:14" ht="14.25"/>
    <row r="7" spans="1:14" ht="14.25">
      <c r="B7" s="36"/>
      <c r="C7" s="819" t="s">
        <v>315</v>
      </c>
      <c r="D7" s="819"/>
      <c r="E7" s="819"/>
      <c r="F7" s="819"/>
      <c r="G7" s="819"/>
      <c r="H7" s="819" t="s">
        <v>316</v>
      </c>
      <c r="I7" s="819"/>
      <c r="J7" s="819"/>
      <c r="K7" s="819"/>
      <c r="L7" s="819"/>
    </row>
    <row r="8" spans="1:14" ht="14.25">
      <c r="B8" s="33" t="s">
        <v>317</v>
      </c>
      <c r="C8" s="31">
        <v>2023</v>
      </c>
      <c r="D8" s="31">
        <v>2022</v>
      </c>
      <c r="E8" s="31">
        <v>2021</v>
      </c>
      <c r="F8" s="31">
        <v>2020</v>
      </c>
      <c r="G8" s="34">
        <v>2019</v>
      </c>
      <c r="H8" s="31">
        <v>2023</v>
      </c>
      <c r="I8" s="31">
        <v>2022</v>
      </c>
      <c r="J8" s="34">
        <v>2021</v>
      </c>
      <c r="K8" s="33">
        <v>2020</v>
      </c>
      <c r="L8" s="31">
        <v>2019</v>
      </c>
    </row>
    <row r="9" spans="1:14" ht="14.25">
      <c r="B9" s="35" t="s">
        <v>318</v>
      </c>
      <c r="C9" s="47">
        <v>15.678656544903061</v>
      </c>
      <c r="D9" s="48">
        <v>13.917234981351932</v>
      </c>
      <c r="E9" s="47">
        <v>12.628615466264018</v>
      </c>
      <c r="F9" s="47">
        <v>11.607930169004002</v>
      </c>
      <c r="G9" s="47">
        <v>10.356165409332968</v>
      </c>
      <c r="H9" s="47">
        <v>0.65557094023795337</v>
      </c>
      <c r="I9" s="48">
        <v>0.32373987728501374</v>
      </c>
      <c r="J9" s="47">
        <v>0.54074355018722975</v>
      </c>
      <c r="K9" s="47">
        <v>0.86909004023227088</v>
      </c>
      <c r="L9" s="47">
        <v>0.9030269969072382</v>
      </c>
    </row>
    <row r="10" spans="1:14" ht="14.25">
      <c r="B10" s="35" t="s">
        <v>319</v>
      </c>
      <c r="C10" s="47">
        <v>2.3533766710260005</v>
      </c>
      <c r="D10" s="48">
        <v>2.3945664929389969</v>
      </c>
      <c r="E10" s="47">
        <v>2.510794978796997</v>
      </c>
      <c r="F10" s="47">
        <v>3.5463704569710019</v>
      </c>
      <c r="G10" s="47">
        <v>2.8997454311510062</v>
      </c>
      <c r="H10" s="47">
        <v>1.6556720094709998</v>
      </c>
      <c r="I10" s="48">
        <v>1.6517226774599418</v>
      </c>
      <c r="J10" s="47">
        <v>1.7505745996449971</v>
      </c>
      <c r="K10" s="47">
        <v>2.9763737500762306</v>
      </c>
      <c r="L10" s="47">
        <v>2.1057081649985476</v>
      </c>
    </row>
    <row r="11" spans="1:14" ht="14.25">
      <c r="B11" s="35" t="s">
        <v>320</v>
      </c>
      <c r="C11" s="47">
        <v>7.0602402805530069</v>
      </c>
      <c r="D11" s="48">
        <v>6.7687034623749494</v>
      </c>
      <c r="E11" s="47">
        <v>5.9341671225539967</v>
      </c>
      <c r="F11" s="47">
        <v>5.8247912695740069</v>
      </c>
      <c r="G11" s="47">
        <v>6.3046806772049946</v>
      </c>
      <c r="H11" s="47">
        <v>1.9519597555259656</v>
      </c>
      <c r="I11" s="48">
        <v>2.1924177951589567</v>
      </c>
      <c r="J11" s="47">
        <v>2.2093976516836782</v>
      </c>
      <c r="K11" s="47">
        <v>2.4052305214698317</v>
      </c>
      <c r="L11" s="47">
        <v>1.949799763642327</v>
      </c>
    </row>
    <row r="12" spans="1:14" ht="14.25">
      <c r="B12" s="35" t="s">
        <v>321</v>
      </c>
      <c r="C12" s="47">
        <v>3.989030988273996</v>
      </c>
      <c r="D12" s="48">
        <v>4.9523149553720103</v>
      </c>
      <c r="E12" s="47">
        <v>3.5455062275670008</v>
      </c>
      <c r="F12" s="47">
        <v>3.2471036420179997</v>
      </c>
      <c r="G12" s="47">
        <v>3.2861255098390001</v>
      </c>
      <c r="H12" s="47">
        <v>4.0577449760785171</v>
      </c>
      <c r="I12" s="48">
        <v>4.4243337434455796</v>
      </c>
      <c r="J12" s="47">
        <v>4.6350454093656737</v>
      </c>
      <c r="K12" s="47">
        <v>4.8029635472843033</v>
      </c>
      <c r="L12" s="47">
        <v>5.445790117038861</v>
      </c>
    </row>
    <row r="13" spans="1:14" ht="14.25">
      <c r="B13" s="35" t="s">
        <v>322</v>
      </c>
      <c r="C13" s="47">
        <v>4.4882912118220473</v>
      </c>
      <c r="D13" s="48">
        <v>4.3449823638380121</v>
      </c>
      <c r="E13" s="47">
        <v>4.0030680815140256</v>
      </c>
      <c r="F13" s="47">
        <v>4.0924422675009762</v>
      </c>
      <c r="G13" s="47">
        <v>4.1210452769889976</v>
      </c>
      <c r="H13" s="47">
        <v>0.13854525022602179</v>
      </c>
      <c r="I13" s="48">
        <v>0.17301516708438971</v>
      </c>
      <c r="J13" s="47">
        <v>0.16700023960144197</v>
      </c>
      <c r="K13" s="47">
        <v>0.18203831093226769</v>
      </c>
      <c r="L13" s="47">
        <v>0.16973615378484497</v>
      </c>
    </row>
    <row r="14" spans="1:14" ht="14.25">
      <c r="B14" s="35" t="s">
        <v>323</v>
      </c>
      <c r="C14" s="47">
        <v>117.68185735833922</v>
      </c>
      <c r="D14" s="48">
        <v>113.57845355052193</v>
      </c>
      <c r="E14" s="47">
        <v>99.974825619094048</v>
      </c>
      <c r="F14" s="47">
        <v>100.13524409073726</v>
      </c>
      <c r="G14" s="47">
        <v>103.95618503538053</v>
      </c>
      <c r="H14" s="47">
        <v>0.88031715184474857</v>
      </c>
      <c r="I14" s="48">
        <v>0.57518196534873656</v>
      </c>
      <c r="J14" s="47">
        <v>0.44629711937880656</v>
      </c>
      <c r="K14" s="47">
        <v>0.30657982610752066</v>
      </c>
      <c r="L14" s="47">
        <v>0.53476528302799353</v>
      </c>
    </row>
    <row r="15" spans="1:14" ht="14.25">
      <c r="B15" s="35" t="s">
        <v>324</v>
      </c>
      <c r="C15" s="47">
        <v>7.5396300039470372</v>
      </c>
      <c r="D15" s="48">
        <v>7.3956123554269917</v>
      </c>
      <c r="E15" s="47">
        <v>7.0448511472910305</v>
      </c>
      <c r="F15" s="47">
        <v>7.1678761731119804</v>
      </c>
      <c r="G15" s="47">
        <v>6.6493879141250245</v>
      </c>
      <c r="H15" s="47">
        <v>1.6548984468358288</v>
      </c>
      <c r="I15" s="48">
        <v>1.6059477873406844</v>
      </c>
      <c r="J15" s="47">
        <v>1.6297144337573894</v>
      </c>
      <c r="K15" s="47">
        <v>1.8515719786325977</v>
      </c>
      <c r="L15" s="47">
        <v>1.6717124136112416</v>
      </c>
    </row>
    <row r="16" spans="1:14" ht="14.25">
      <c r="B16" s="35" t="s">
        <v>325</v>
      </c>
      <c r="C16" s="47">
        <v>285.67020000000002</v>
      </c>
      <c r="D16" s="48">
        <v>264.58140000000003</v>
      </c>
      <c r="E16" s="47">
        <v>260.42190000000005</v>
      </c>
      <c r="F16" s="47">
        <v>257.17689999999999</v>
      </c>
      <c r="G16" s="47">
        <v>246.37609999999998</v>
      </c>
      <c r="H16" s="47">
        <v>0.37566765082689996</v>
      </c>
      <c r="I16" s="48">
        <v>0.38810345639012761</v>
      </c>
      <c r="J16" s="47">
        <v>0.40191094536545091</v>
      </c>
      <c r="K16" s="47">
        <v>0.50115136203852195</v>
      </c>
      <c r="L16" s="47">
        <v>0.49701737635039278</v>
      </c>
    </row>
    <row r="17" spans="1:13" ht="14.25">
      <c r="B17" s="37" t="s">
        <v>326</v>
      </c>
      <c r="C17" s="49">
        <v>444.46128305886441</v>
      </c>
      <c r="D17" s="49">
        <v>417.93326816182486</v>
      </c>
      <c r="E17" s="50">
        <v>396.06372864308116</v>
      </c>
      <c r="F17" s="49">
        <v>392.79865806891723</v>
      </c>
      <c r="G17" s="49">
        <v>383.94943525402249</v>
      </c>
      <c r="H17" s="49">
        <v>11.370376181046934</v>
      </c>
      <c r="I17" s="49">
        <v>11.334462469513431</v>
      </c>
      <c r="J17" s="50">
        <v>11.780683948984668</v>
      </c>
      <c r="K17" s="49">
        <v>13.894999336773543</v>
      </c>
      <c r="L17" s="49">
        <v>13.277556269361448</v>
      </c>
    </row>
    <row r="18" spans="1:13" ht="14.25"/>
    <row r="19" spans="1:13" ht="14.25">
      <c r="C19" s="819" t="s">
        <v>327</v>
      </c>
      <c r="D19" s="819"/>
      <c r="E19" s="819"/>
      <c r="F19" s="819"/>
      <c r="G19" s="819"/>
      <c r="H19" s="819" t="s">
        <v>328</v>
      </c>
      <c r="I19" s="819"/>
      <c r="J19" s="819"/>
      <c r="K19" s="819"/>
      <c r="L19" s="819"/>
    </row>
    <row r="20" spans="1:13" ht="14.25">
      <c r="B20" s="33" t="s">
        <v>317</v>
      </c>
      <c r="C20" s="31">
        <v>2023</v>
      </c>
      <c r="D20" s="31">
        <v>2022</v>
      </c>
      <c r="E20" s="31">
        <v>2021</v>
      </c>
      <c r="F20" s="31">
        <v>2020</v>
      </c>
      <c r="G20" s="34">
        <v>2019</v>
      </c>
      <c r="H20" s="31">
        <v>2023</v>
      </c>
      <c r="I20" s="31">
        <v>2022</v>
      </c>
      <c r="J20" s="34">
        <v>2021</v>
      </c>
      <c r="K20" s="33">
        <v>2020</v>
      </c>
      <c r="L20" s="31">
        <v>2019</v>
      </c>
    </row>
    <row r="21" spans="1:13" ht="14.25">
      <c r="B21" s="35" t="s">
        <v>318</v>
      </c>
      <c r="C21" s="38">
        <v>1.2002237760625978E-2</v>
      </c>
      <c r="D21" s="38">
        <v>1.1960840216591453E-2</v>
      </c>
      <c r="E21" s="38">
        <v>1.3674880579393403E-2</v>
      </c>
      <c r="F21" s="39">
        <v>1.3634252823655709E-2</v>
      </c>
      <c r="G21" s="38">
        <v>1.3260644338877251E-2</v>
      </c>
      <c r="H21" s="47">
        <v>41.812953703043611</v>
      </c>
      <c r="I21" s="48">
        <v>23.261795731609137</v>
      </c>
      <c r="J21" s="47">
        <v>42.81891008810647</v>
      </c>
      <c r="K21" s="47">
        <v>74.870371166855648</v>
      </c>
      <c r="L21" s="47">
        <v>87.197042651851717</v>
      </c>
    </row>
    <row r="22" spans="1:13" ht="14.25">
      <c r="B22" s="35" t="s">
        <v>319</v>
      </c>
      <c r="C22" s="38">
        <v>1.5408402472889571E-2</v>
      </c>
      <c r="D22" s="38">
        <v>1.6308493401691819E-2</v>
      </c>
      <c r="E22" s="38">
        <v>1.7238899288993921E-2</v>
      </c>
      <c r="F22" s="39">
        <v>2.7751549080295812E-2</v>
      </c>
      <c r="G22" s="38">
        <v>1.9794985497845159E-2</v>
      </c>
      <c r="H22" s="47">
        <v>703.53039097186991</v>
      </c>
      <c r="I22" s="48">
        <v>689.77941616174644</v>
      </c>
      <c r="J22" s="47">
        <v>697.21925303664341</v>
      </c>
      <c r="K22" s="47">
        <v>839.27321925030571</v>
      </c>
      <c r="L22" s="47">
        <v>726.17000871097889</v>
      </c>
    </row>
    <row r="23" spans="1:13" ht="14.25">
      <c r="B23" s="35" t="s">
        <v>320</v>
      </c>
      <c r="C23" s="38">
        <v>3.4254387326080028E-2</v>
      </c>
      <c r="D23" s="38">
        <v>3.7267071135198677E-2</v>
      </c>
      <c r="E23" s="38">
        <v>3.7009365824654923E-2</v>
      </c>
      <c r="F23" s="39">
        <v>4.115213856178649E-2</v>
      </c>
      <c r="G23" s="38">
        <v>3.3409522810123778E-2</v>
      </c>
      <c r="H23" s="47">
        <v>276.47214230123546</v>
      </c>
      <c r="I23" s="48">
        <v>323.90513299125951</v>
      </c>
      <c r="J23" s="47">
        <v>372.31807026236544</v>
      </c>
      <c r="K23" s="47">
        <v>412.92990772624495</v>
      </c>
      <c r="L23" s="47">
        <v>309.26225505630475</v>
      </c>
    </row>
    <row r="24" spans="1:13" ht="14.25">
      <c r="B24" s="35" t="s">
        <v>321</v>
      </c>
      <c r="C24" s="38">
        <v>2.5786067632533591E-2</v>
      </c>
      <c r="D24" s="38">
        <v>2.7407326903262971E-2</v>
      </c>
      <c r="E24" s="38">
        <v>2.7696262166087018E-2</v>
      </c>
      <c r="F24" s="39">
        <v>2.7448044311225699E-2</v>
      </c>
      <c r="G24" s="38">
        <v>2.9440578189312817E-2</v>
      </c>
      <c r="H24" s="47">
        <v>1017.2257342714335</v>
      </c>
      <c r="I24" s="48">
        <v>893.38698837122547</v>
      </c>
      <c r="J24" s="47">
        <v>1307.3014435364105</v>
      </c>
      <c r="K24" s="47">
        <v>1479.15313978071</v>
      </c>
      <c r="L24" s="47">
        <v>1657.2069754285408</v>
      </c>
    </row>
    <row r="25" spans="1:13" ht="14.25">
      <c r="B25" s="35" t="s">
        <v>322</v>
      </c>
      <c r="C25" s="38">
        <v>1.4932914926514586E-2</v>
      </c>
      <c r="D25" s="38">
        <v>1.5112982135088738E-2</v>
      </c>
      <c r="E25" s="38">
        <v>1.4270384169906277E-2</v>
      </c>
      <c r="F25" s="39">
        <v>1.4465782745094561E-2</v>
      </c>
      <c r="G25" s="38">
        <v>1.4093011548513001E-2</v>
      </c>
      <c r="H25" s="47">
        <v>30.868150859083531</v>
      </c>
      <c r="I25" s="48">
        <v>39.819532646287165</v>
      </c>
      <c r="J25" s="47">
        <v>41.718061297193771</v>
      </c>
      <c r="K25" s="47">
        <v>44.481583131392149</v>
      </c>
      <c r="L25" s="47">
        <v>41.187645943278994</v>
      </c>
    </row>
    <row r="26" spans="1:13" ht="14.25">
      <c r="B26" s="35" t="s">
        <v>323</v>
      </c>
      <c r="C26" s="38">
        <v>4.655108433062146E-2</v>
      </c>
      <c r="D26" s="38">
        <v>3.8778688585110001E-2</v>
      </c>
      <c r="E26" s="38">
        <v>3.9903983206884326E-2</v>
      </c>
      <c r="F26" s="39">
        <v>4.2029008411547032E-2</v>
      </c>
      <c r="G26" s="38">
        <v>4.3063799826089988E-2</v>
      </c>
      <c r="H26" s="47">
        <v>7.4804831569253549</v>
      </c>
      <c r="I26" s="48">
        <v>5.064182046578793</v>
      </c>
      <c r="J26" s="47">
        <v>4.4640950020678902</v>
      </c>
      <c r="K26" s="47">
        <v>3.0616575501600041</v>
      </c>
      <c r="L26" s="47">
        <v>5.1441410902678957</v>
      </c>
    </row>
    <row r="27" spans="1:13" ht="14.25">
      <c r="B27" s="35" t="s">
        <v>324</v>
      </c>
      <c r="C27" s="38">
        <v>4.8700248942391257E-2</v>
      </c>
      <c r="D27" s="38">
        <v>5.1106522150731769E-2</v>
      </c>
      <c r="E27" s="38">
        <v>5.7922205043144957E-2</v>
      </c>
      <c r="F27" s="39">
        <v>6.0766170312500006E-2</v>
      </c>
      <c r="G27" s="38">
        <v>5.1081093567504073E-2</v>
      </c>
      <c r="H27" s="47">
        <v>219.49332340837421</v>
      </c>
      <c r="I27" s="48">
        <v>217.14872415699563</v>
      </c>
      <c r="J27" s="47">
        <v>231.33411901599462</v>
      </c>
      <c r="K27" s="47">
        <v>258.31528529722431</v>
      </c>
      <c r="L27" s="47">
        <v>251.40846574164982</v>
      </c>
    </row>
    <row r="28" spans="1:13" ht="14.25">
      <c r="B28" s="35" t="s">
        <v>325</v>
      </c>
      <c r="C28" s="38">
        <v>2.9000284246644876E-2</v>
      </c>
      <c r="D28" s="38">
        <v>2.8297173292264256E-2</v>
      </c>
      <c r="E28" s="38">
        <v>2.9058782177886395E-2</v>
      </c>
      <c r="F28" s="39">
        <v>3.601614710248438E-2</v>
      </c>
      <c r="G28" s="38">
        <v>3.7141752344197546E-2</v>
      </c>
      <c r="H28" s="47">
        <v>1.3150396885180884</v>
      </c>
      <c r="I28" s="48">
        <v>1.4668584276526149</v>
      </c>
      <c r="J28" s="47">
        <v>1.5433070159055398</v>
      </c>
      <c r="K28" s="47">
        <v>1.9486639820237435</v>
      </c>
      <c r="L28" s="47">
        <v>2.0173116481281781</v>
      </c>
    </row>
    <row r="29" spans="1:13" ht="14.25">
      <c r="B29" s="29" t="s">
        <v>326</v>
      </c>
      <c r="C29" s="40">
        <v>2.5181144020224023E-2</v>
      </c>
      <c r="D29" s="40">
        <v>2.6985230463429238E-2</v>
      </c>
      <c r="E29" s="40">
        <v>2.7207378283658892E-2</v>
      </c>
      <c r="F29" s="41">
        <v>2.964655038595294E-2</v>
      </c>
      <c r="G29" s="40">
        <v>2.7186903216172811E-2</v>
      </c>
      <c r="H29" s="49">
        <v>25.58237717083907</v>
      </c>
      <c r="I29" s="50">
        <v>27.120268552358215</v>
      </c>
      <c r="J29" s="49">
        <v>29.744415095382315</v>
      </c>
      <c r="K29" s="49">
        <v>35.374355414258162</v>
      </c>
      <c r="L29" s="49">
        <v>34.581523112742602</v>
      </c>
    </row>
    <row r="30" spans="1:13" ht="14.25"/>
    <row r="31" spans="1:13" ht="14.25">
      <c r="A31" s="30"/>
      <c r="B31" s="827" t="s">
        <v>329</v>
      </c>
      <c r="C31" s="827"/>
      <c r="D31" s="827"/>
      <c r="E31" s="827"/>
      <c r="F31" s="827"/>
      <c r="G31" s="827"/>
      <c r="H31" s="827"/>
      <c r="I31" s="827"/>
      <c r="J31" s="827"/>
      <c r="K31" s="827"/>
      <c r="L31" s="827"/>
      <c r="M31" s="30"/>
    </row>
    <row r="32" spans="1:13" ht="14.25">
      <c r="A32" s="30"/>
      <c r="B32" s="827"/>
      <c r="C32" s="827"/>
      <c r="D32" s="827"/>
      <c r="E32" s="827"/>
      <c r="F32" s="827"/>
      <c r="G32" s="827"/>
      <c r="H32" s="827"/>
      <c r="I32" s="827"/>
      <c r="J32" s="827"/>
      <c r="K32" s="827"/>
      <c r="L32" s="827"/>
      <c r="M32" s="30"/>
    </row>
    <row r="33" spans="1:13" ht="14.25">
      <c r="A33" s="30"/>
      <c r="B33" s="828" t="s">
        <v>330</v>
      </c>
      <c r="C33" s="828"/>
      <c r="D33" s="828"/>
      <c r="E33" s="828"/>
      <c r="F33" s="828"/>
      <c r="G33" s="828"/>
      <c r="H33" s="828"/>
      <c r="I33" s="828"/>
      <c r="J33" s="828"/>
      <c r="K33" s="828"/>
      <c r="L33" s="828"/>
      <c r="M33" s="30"/>
    </row>
    <row r="34" spans="1:13" ht="14.25">
      <c r="A34" s="30"/>
      <c r="B34" s="828"/>
      <c r="C34" s="828"/>
      <c r="D34" s="828"/>
      <c r="E34" s="828"/>
      <c r="F34" s="828"/>
      <c r="G34" s="828"/>
      <c r="H34" s="828"/>
      <c r="I34" s="828"/>
      <c r="J34" s="828"/>
      <c r="K34" s="828"/>
      <c r="L34" s="828"/>
      <c r="M34" s="30"/>
    </row>
    <row r="35" spans="1:13" ht="14.25">
      <c r="A35" s="30"/>
      <c r="B35" s="828"/>
      <c r="C35" s="828"/>
      <c r="D35" s="828"/>
      <c r="E35" s="828"/>
      <c r="F35" s="828"/>
      <c r="G35" s="828"/>
      <c r="H35" s="828"/>
      <c r="I35" s="828"/>
      <c r="J35" s="828"/>
      <c r="K35" s="828"/>
      <c r="L35" s="828"/>
      <c r="M35" s="30"/>
    </row>
    <row r="36" spans="1:13" ht="14.25">
      <c r="A36" s="30"/>
      <c r="B36" s="828" t="s">
        <v>331</v>
      </c>
      <c r="C36" s="828"/>
      <c r="D36" s="828"/>
      <c r="E36" s="828"/>
      <c r="F36" s="828"/>
      <c r="G36" s="828"/>
      <c r="H36" s="828"/>
      <c r="I36" s="828"/>
      <c r="J36" s="828"/>
      <c r="K36" s="828"/>
      <c r="L36" s="828"/>
      <c r="M36" s="30"/>
    </row>
    <row r="37" spans="1:13" ht="14.25">
      <c r="A37" s="30"/>
      <c r="B37" s="828"/>
      <c r="C37" s="828"/>
      <c r="D37" s="828"/>
      <c r="E37" s="828"/>
      <c r="F37" s="828"/>
      <c r="G37" s="828"/>
      <c r="H37" s="828"/>
      <c r="I37" s="828"/>
      <c r="J37" s="828"/>
      <c r="K37" s="828"/>
      <c r="L37" s="828"/>
      <c r="M37" s="30"/>
    </row>
    <row r="38" spans="1:13" ht="14.25">
      <c r="A38" s="30"/>
      <c r="B38" s="30"/>
      <c r="C38" s="30"/>
      <c r="D38" s="30"/>
      <c r="E38" s="30"/>
      <c r="F38" s="30"/>
      <c r="G38" s="30"/>
      <c r="H38" s="30"/>
      <c r="I38" s="30"/>
      <c r="J38" s="30"/>
      <c r="K38" s="30"/>
      <c r="L38" s="30"/>
      <c r="M38" s="30"/>
    </row>
    <row r="39" spans="1:13" ht="14.25">
      <c r="A39" s="30"/>
      <c r="B39" s="30"/>
      <c r="C39" s="30"/>
      <c r="D39" s="30"/>
      <c r="E39" s="30"/>
      <c r="F39" s="30"/>
      <c r="G39" s="30"/>
      <c r="H39" s="30"/>
      <c r="I39" s="30"/>
      <c r="J39" s="30"/>
      <c r="K39" s="30"/>
      <c r="L39" s="30"/>
      <c r="M39" s="30"/>
    </row>
    <row r="40" spans="1:13" ht="14.25">
      <c r="A40" s="30"/>
      <c r="B40" s="30"/>
      <c r="C40" s="30"/>
      <c r="D40" s="30"/>
      <c r="E40" s="30"/>
      <c r="F40" s="30"/>
      <c r="G40" s="30"/>
      <c r="H40" s="30"/>
      <c r="I40" s="30"/>
      <c r="J40" s="30"/>
      <c r="K40" s="30"/>
      <c r="L40" s="30"/>
      <c r="M40" s="30"/>
    </row>
    <row r="41" spans="1:13" ht="14.25">
      <c r="A41" s="30"/>
      <c r="B41" s="30"/>
      <c r="C41" s="30"/>
      <c r="D41" s="30"/>
      <c r="E41" s="30"/>
      <c r="F41" s="30"/>
      <c r="G41" s="30"/>
      <c r="H41" s="30"/>
      <c r="I41" s="30"/>
      <c r="J41" s="30"/>
      <c r="K41" s="30"/>
      <c r="L41" s="30"/>
      <c r="M41" s="30"/>
    </row>
    <row r="42" spans="1:13" ht="14.25">
      <c r="A42" s="30"/>
      <c r="B42" s="30"/>
      <c r="C42" s="30"/>
      <c r="D42" s="30"/>
      <c r="E42" s="30"/>
      <c r="F42" s="30"/>
      <c r="G42" s="30"/>
      <c r="H42" s="30"/>
      <c r="I42" s="30"/>
      <c r="J42" s="30"/>
      <c r="K42" s="30"/>
      <c r="L42" s="30"/>
      <c r="M42" s="30"/>
    </row>
    <row r="43" spans="1:13" ht="26.25" customHeight="1">
      <c r="A43" s="30"/>
      <c r="B43" s="828" t="s">
        <v>332</v>
      </c>
      <c r="C43" s="828"/>
      <c r="D43" s="828"/>
      <c r="E43" s="828"/>
      <c r="F43" s="828"/>
      <c r="G43" s="828"/>
      <c r="H43" s="828"/>
      <c r="I43" s="828"/>
      <c r="J43" s="828"/>
      <c r="K43" s="828"/>
      <c r="L43" s="828"/>
      <c r="M43" s="828"/>
    </row>
    <row r="44" spans="1:13" ht="14.25">
      <c r="A44" s="30"/>
      <c r="B44" s="30"/>
      <c r="C44" s="30"/>
      <c r="D44" s="30"/>
      <c r="E44" s="30"/>
      <c r="F44" s="30"/>
      <c r="G44" s="30"/>
      <c r="H44" s="30"/>
      <c r="I44" s="30"/>
      <c r="J44" s="30"/>
      <c r="K44" s="30"/>
      <c r="L44" s="30"/>
      <c r="M44" s="30"/>
    </row>
    <row r="45" spans="1:13" ht="14.25">
      <c r="A45" s="30"/>
      <c r="B45" s="30"/>
      <c r="C45" s="30"/>
      <c r="D45" s="30"/>
      <c r="E45" s="30"/>
      <c r="F45" s="30"/>
      <c r="G45" s="30"/>
      <c r="H45" s="30"/>
      <c r="I45" s="30"/>
      <c r="J45" s="30"/>
      <c r="K45" s="30"/>
      <c r="L45" s="30"/>
      <c r="M45" s="30"/>
    </row>
    <row r="46" spans="1:13" ht="14.25">
      <c r="A46" s="30"/>
      <c r="B46" s="30"/>
      <c r="C46" s="30"/>
      <c r="D46" s="30"/>
      <c r="E46" s="30"/>
      <c r="F46" s="30"/>
      <c r="G46" s="30"/>
      <c r="H46" s="30"/>
      <c r="I46" s="30"/>
      <c r="J46" s="30"/>
      <c r="K46" s="30"/>
      <c r="L46" s="30"/>
      <c r="M46" s="30"/>
    </row>
    <row r="47" spans="1:13" ht="14.25">
      <c r="A47" s="30"/>
      <c r="B47" s="30"/>
      <c r="C47" s="30"/>
      <c r="D47" s="30"/>
      <c r="E47" s="30"/>
      <c r="F47" s="30"/>
      <c r="G47" s="30"/>
      <c r="H47" s="30"/>
      <c r="I47" s="30"/>
      <c r="J47" s="30"/>
      <c r="K47" s="30"/>
      <c r="L47" s="30"/>
      <c r="M47" s="30"/>
    </row>
    <row r="48" spans="1:13" ht="14.25">
      <c r="A48" s="30"/>
      <c r="B48" s="30"/>
      <c r="C48" s="30"/>
      <c r="D48" s="30"/>
      <c r="E48" s="30"/>
      <c r="F48" s="30"/>
      <c r="G48" s="30"/>
      <c r="H48" s="30"/>
      <c r="I48" s="30"/>
      <c r="J48" s="30"/>
      <c r="K48" s="30"/>
      <c r="L48" s="30"/>
      <c r="M48" s="30"/>
    </row>
    <row r="49" spans="1:13" ht="27" customHeight="1">
      <c r="A49" s="30"/>
      <c r="B49" s="828" t="s">
        <v>333</v>
      </c>
      <c r="C49" s="828"/>
      <c r="D49" s="828"/>
      <c r="E49" s="828"/>
      <c r="F49" s="828"/>
      <c r="G49" s="828"/>
      <c r="H49" s="828"/>
      <c r="I49" s="828"/>
      <c r="J49" s="828"/>
      <c r="K49" s="828"/>
      <c r="L49" s="828"/>
      <c r="M49" s="828"/>
    </row>
    <row r="50" spans="1:13" ht="14.25">
      <c r="A50" s="30"/>
      <c r="B50" s="30"/>
      <c r="C50" s="30"/>
      <c r="D50" s="30"/>
      <c r="E50" s="30"/>
      <c r="F50" s="30"/>
      <c r="G50" s="30"/>
      <c r="H50" s="30"/>
      <c r="I50" s="30"/>
      <c r="J50" s="30"/>
      <c r="K50" s="30"/>
      <c r="L50" s="30"/>
      <c r="M50" s="30"/>
    </row>
    <row r="51" spans="1:13" ht="14.25">
      <c r="A51" s="30"/>
      <c r="B51" s="30"/>
      <c r="C51" s="30"/>
      <c r="D51" s="30"/>
      <c r="E51" s="30"/>
      <c r="F51" s="30"/>
      <c r="G51" s="30"/>
      <c r="H51" s="30"/>
      <c r="I51" s="30"/>
      <c r="J51" s="30"/>
      <c r="K51" s="30"/>
      <c r="L51" s="30"/>
      <c r="M51" s="30"/>
    </row>
    <row r="52" spans="1:13" ht="14.25">
      <c r="A52" s="30"/>
      <c r="B52" s="30"/>
      <c r="C52" s="30"/>
      <c r="D52" s="30"/>
      <c r="E52" s="30"/>
      <c r="F52" s="30"/>
      <c r="G52" s="30"/>
      <c r="H52" s="30"/>
      <c r="I52" s="30"/>
      <c r="J52" s="30"/>
      <c r="K52" s="30"/>
      <c r="L52" s="30"/>
      <c r="M52" s="30"/>
    </row>
    <row r="53" spans="1:13" ht="14.25">
      <c r="A53" s="30"/>
      <c r="B53" s="30"/>
      <c r="C53" s="30"/>
      <c r="D53" s="30"/>
      <c r="E53" s="30"/>
      <c r="F53" s="30"/>
      <c r="G53" s="30"/>
      <c r="H53" s="30"/>
      <c r="I53" s="30"/>
      <c r="J53" s="30"/>
      <c r="K53" s="30"/>
      <c r="L53" s="30"/>
      <c r="M53" s="30"/>
    </row>
    <row r="54" spans="1:13" ht="14.25">
      <c r="A54" s="30"/>
      <c r="B54" s="30"/>
      <c r="C54" s="30"/>
      <c r="D54" s="30"/>
      <c r="E54" s="30"/>
      <c r="F54" s="30"/>
      <c r="G54" s="30"/>
      <c r="H54" s="30"/>
      <c r="I54" s="30"/>
      <c r="J54" s="30"/>
      <c r="K54" s="30"/>
      <c r="L54" s="30"/>
      <c r="M54" s="30"/>
    </row>
    <row r="55" spans="1:13" ht="14.25">
      <c r="A55" s="30"/>
      <c r="B55" s="828" t="s">
        <v>334</v>
      </c>
      <c r="C55" s="828"/>
      <c r="D55" s="828"/>
      <c r="E55" s="828"/>
      <c r="F55" s="828"/>
      <c r="G55" s="828"/>
      <c r="H55" s="828"/>
      <c r="I55" s="828"/>
      <c r="J55" s="828"/>
      <c r="K55" s="828"/>
      <c r="L55" s="828"/>
      <c r="M55" s="30"/>
    </row>
    <row r="56" spans="1:13" ht="14.25">
      <c r="A56" s="30"/>
      <c r="B56" s="828"/>
      <c r="C56" s="828"/>
      <c r="D56" s="828"/>
      <c r="E56" s="828"/>
      <c r="F56" s="828"/>
      <c r="G56" s="828"/>
      <c r="H56" s="828"/>
      <c r="I56" s="828"/>
      <c r="J56" s="828"/>
      <c r="K56" s="828"/>
      <c r="L56" s="828"/>
      <c r="M56" s="30"/>
    </row>
    <row r="57" spans="1:13" ht="14.25">
      <c r="A57" s="30"/>
      <c r="B57" s="30"/>
      <c r="C57" s="30"/>
      <c r="D57" s="30"/>
      <c r="E57" s="30"/>
      <c r="F57" s="30"/>
      <c r="G57" s="30"/>
      <c r="H57" s="30"/>
      <c r="I57" s="30"/>
      <c r="J57" s="30"/>
      <c r="K57" s="30"/>
      <c r="L57" s="30"/>
      <c r="M57" s="30"/>
    </row>
    <row r="58" spans="1:13" ht="14.25">
      <c r="A58" s="30"/>
      <c r="B58" s="30"/>
      <c r="C58" s="30"/>
      <c r="D58" s="30"/>
      <c r="E58" s="30"/>
      <c r="F58" s="30"/>
      <c r="G58" s="30"/>
      <c r="H58" s="30"/>
      <c r="I58" s="30"/>
      <c r="J58" s="30"/>
      <c r="K58" s="30"/>
      <c r="L58" s="30"/>
      <c r="M58" s="30"/>
    </row>
    <row r="59" spans="1:13" ht="14.25">
      <c r="A59" s="30"/>
      <c r="B59" s="30"/>
      <c r="C59" s="30"/>
      <c r="D59" s="30"/>
      <c r="E59" s="30"/>
      <c r="F59" s="30"/>
      <c r="G59" s="30"/>
      <c r="H59" s="30"/>
      <c r="I59" s="30"/>
      <c r="J59" s="30"/>
      <c r="K59" s="30"/>
      <c r="L59" s="30"/>
      <c r="M59" s="30"/>
    </row>
    <row r="60" spans="1:13" ht="14.25">
      <c r="A60" s="30"/>
      <c r="B60" s="30"/>
      <c r="C60" s="30"/>
      <c r="D60" s="30"/>
      <c r="E60" s="30"/>
      <c r="F60" s="30"/>
      <c r="G60" s="30"/>
      <c r="H60" s="30"/>
      <c r="I60" s="30"/>
      <c r="J60" s="30"/>
      <c r="K60" s="30"/>
      <c r="L60" s="30"/>
      <c r="M60" s="30"/>
    </row>
    <row r="61" spans="1:13" ht="14.25">
      <c r="A61" s="30"/>
      <c r="B61" s="30"/>
      <c r="C61" s="30"/>
      <c r="D61" s="30"/>
      <c r="E61" s="30"/>
      <c r="F61" s="30"/>
      <c r="G61" s="30"/>
      <c r="H61" s="30"/>
      <c r="I61" s="30"/>
      <c r="J61" s="30"/>
      <c r="K61" s="30"/>
      <c r="L61" s="30"/>
      <c r="M61" s="30"/>
    </row>
    <row r="62" spans="1:13" ht="14.25">
      <c r="A62" s="30"/>
      <c r="B62" s="30"/>
      <c r="C62" s="30"/>
      <c r="D62" s="30"/>
      <c r="E62" s="30"/>
      <c r="F62" s="30"/>
      <c r="G62" s="30"/>
      <c r="H62" s="30"/>
      <c r="I62" s="30"/>
      <c r="J62" s="30"/>
      <c r="K62" s="30"/>
      <c r="L62" s="30"/>
      <c r="M62" s="30"/>
    </row>
    <row r="63" spans="1:13" ht="14.25">
      <c r="A63" s="30"/>
      <c r="B63" s="42" t="s">
        <v>335</v>
      </c>
      <c r="C63" s="30"/>
      <c r="D63" s="30"/>
      <c r="E63" s="30"/>
      <c r="F63" s="30"/>
      <c r="G63" s="30"/>
      <c r="H63" s="30"/>
      <c r="I63" s="30"/>
      <c r="J63" s="30"/>
      <c r="K63" s="30"/>
      <c r="L63" s="30"/>
      <c r="M63" s="30"/>
    </row>
    <row r="64" spans="1:13" ht="14.25">
      <c r="B64" s="32" t="s">
        <v>336</v>
      </c>
    </row>
    <row r="65" spans="2:12" ht="14.25">
      <c r="B65" s="32" t="s">
        <v>337</v>
      </c>
    </row>
    <row r="66" spans="2:12" ht="14.25">
      <c r="B66" s="32" t="s">
        <v>338</v>
      </c>
    </row>
    <row r="67" spans="2:12" ht="14.25">
      <c r="B67" s="32" t="s">
        <v>339</v>
      </c>
    </row>
    <row r="68" spans="2:12" ht="14.25">
      <c r="B68" s="32" t="s">
        <v>340</v>
      </c>
    </row>
    <row r="69" spans="2:12" ht="14.25"/>
    <row r="70" spans="2:12" ht="14.25">
      <c r="B70" s="826" t="s">
        <v>341</v>
      </c>
      <c r="C70" s="826"/>
      <c r="D70" s="826"/>
      <c r="E70" s="826"/>
      <c r="F70" s="826"/>
      <c r="G70" s="826"/>
      <c r="H70" s="826"/>
      <c r="I70" s="826"/>
      <c r="J70" s="826"/>
      <c r="K70" s="826"/>
      <c r="L70" s="826"/>
    </row>
    <row r="71" spans="2:12" ht="63" customHeight="1">
      <c r="B71" s="826" t="s">
        <v>342</v>
      </c>
      <c r="C71" s="826"/>
      <c r="D71" s="826"/>
      <c r="E71" s="826"/>
      <c r="F71" s="826"/>
      <c r="G71" s="826"/>
      <c r="H71" s="826"/>
      <c r="I71" s="826"/>
      <c r="J71" s="826"/>
      <c r="K71" s="826"/>
      <c r="L71" s="826"/>
    </row>
    <row r="72" spans="2:12" ht="27" customHeight="1">
      <c r="B72" s="826" t="s">
        <v>343</v>
      </c>
      <c r="C72" s="826"/>
      <c r="D72" s="826"/>
      <c r="E72" s="826"/>
      <c r="F72" s="826"/>
      <c r="G72" s="826"/>
      <c r="H72" s="826"/>
      <c r="I72" s="826"/>
      <c r="J72" s="826"/>
      <c r="K72" s="826"/>
      <c r="L72" s="826"/>
    </row>
    <row r="73" spans="2:12" ht="14.25">
      <c r="B73" s="43" t="s">
        <v>344</v>
      </c>
      <c r="C73" s="51"/>
      <c r="D73" s="51"/>
      <c r="E73" s="51"/>
      <c r="F73" s="51"/>
      <c r="G73" s="51"/>
      <c r="H73" s="51"/>
      <c r="I73" s="51"/>
      <c r="J73" s="51"/>
      <c r="K73" s="51"/>
      <c r="L73" s="51"/>
    </row>
    <row r="74" spans="2:12" ht="14.25">
      <c r="B74" s="51"/>
      <c r="C74" s="51"/>
      <c r="D74" s="51"/>
      <c r="E74" s="51"/>
      <c r="F74" s="51"/>
      <c r="G74" s="51"/>
      <c r="H74" s="51"/>
      <c r="I74" s="51"/>
      <c r="J74" s="51"/>
      <c r="K74" s="51"/>
      <c r="L74" s="51"/>
    </row>
    <row r="75" spans="2:12" ht="11.45" hidden="1" customHeight="1">
      <c r="C75" s="51"/>
      <c r="D75" s="51"/>
      <c r="E75" s="51"/>
      <c r="F75" s="51"/>
      <c r="G75" s="51"/>
      <c r="H75" s="51"/>
      <c r="I75" s="51"/>
      <c r="J75" s="51"/>
      <c r="K75" s="51"/>
      <c r="L75" s="51"/>
    </row>
    <row r="76" spans="2:12" ht="14.25" hidden="1">
      <c r="B76" s="51"/>
      <c r="C76" s="51"/>
      <c r="D76" s="51"/>
      <c r="E76" s="51"/>
      <c r="F76" s="51"/>
      <c r="G76" s="51"/>
      <c r="H76" s="51"/>
      <c r="I76" s="51"/>
      <c r="J76" s="51"/>
      <c r="K76" s="51"/>
      <c r="L76" s="51"/>
    </row>
    <row r="77" spans="2:12" ht="14.25" hidden="1"/>
    <row r="78" spans="2:12" ht="14.25" hidden="1"/>
  </sheetData>
  <sheetProtection algorithmName="SHA-512" hashValue="Xc+4IZTPIr0da1FCIYoTUJVfKRtqpmKXbsWVfUolSVXzg+y1wDvuU2IOskLDq3xYWzSQAbp7m2umhG9NGPFBnw==" saltValue="2kFOmq+cLsr7/3TjExXuow==" spinCount="100000" sheet="1" objects="1" scenarios="1"/>
  <mergeCells count="14">
    <mergeCell ref="B5:L5"/>
    <mergeCell ref="B72:L72"/>
    <mergeCell ref="B70:L70"/>
    <mergeCell ref="B31:L32"/>
    <mergeCell ref="C7:G7"/>
    <mergeCell ref="H7:L7"/>
    <mergeCell ref="C19:G19"/>
    <mergeCell ref="H19:L19"/>
    <mergeCell ref="B33:L35"/>
    <mergeCell ref="B36:L37"/>
    <mergeCell ref="B55:L56"/>
    <mergeCell ref="B71:L71"/>
    <mergeCell ref="B43:M43"/>
    <mergeCell ref="B49:M49"/>
  </mergeCells>
  <pageMargins left="0.7" right="0.7" top="0.75" bottom="0.75" header="0.3" footer="0.3"/>
  <pageSetup paperSize="9" scale="6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8D3D-943F-4585-ADC5-49301272E654}">
  <sheetPr>
    <tabColor rgb="FF2DAB8E"/>
    <pageSetUpPr fitToPage="1"/>
  </sheetPr>
  <dimension ref="A1:M32"/>
  <sheetViews>
    <sheetView showGridLines="0" zoomScaleNormal="100" workbookViewId="0"/>
  </sheetViews>
  <sheetFormatPr defaultColWidth="0" defaultRowHeight="0" customHeight="1" zeroHeight="1"/>
  <cols>
    <col min="1" max="1" width="3.125" style="215" customWidth="1"/>
    <col min="2" max="2" width="46.125" style="215" customWidth="1"/>
    <col min="3" max="3" width="17.125" style="215" customWidth="1"/>
    <col min="4" max="12" width="13.75" style="215" customWidth="1"/>
    <col min="13" max="13" width="3.375" style="215" customWidth="1"/>
    <col min="14" max="16384" width="7.375" style="215" hidden="1"/>
  </cols>
  <sheetData>
    <row r="1" spans="1:13" ht="72.95" customHeight="1">
      <c r="A1" s="61"/>
      <c r="B1" s="60" t="s">
        <v>7</v>
      </c>
      <c r="C1" s="59"/>
      <c r="D1" s="59"/>
      <c r="E1" s="59"/>
      <c r="F1" s="59"/>
      <c r="G1" s="61"/>
      <c r="H1" s="61"/>
      <c r="I1" s="61"/>
      <c r="J1" s="61"/>
      <c r="K1" s="61"/>
      <c r="L1" s="61"/>
      <c r="M1" s="224"/>
    </row>
    <row r="2" spans="1:13" s="173" customFormat="1" ht="25.5">
      <c r="A2" s="178"/>
      <c r="B2" s="502" t="s">
        <v>16</v>
      </c>
      <c r="C2" s="181"/>
      <c r="D2" s="181"/>
      <c r="E2" s="181"/>
      <c r="F2" s="178"/>
      <c r="G2" s="178"/>
      <c r="H2" s="178"/>
      <c r="I2" s="180"/>
    </row>
    <row r="3" spans="1:13" s="173" customFormat="1" ht="15.6" customHeight="1">
      <c r="A3" s="178"/>
      <c r="B3" s="153" t="s">
        <v>313</v>
      </c>
      <c r="C3" s="181"/>
      <c r="D3" s="181"/>
      <c r="E3" s="181"/>
      <c r="F3" s="178"/>
      <c r="G3" s="178"/>
      <c r="H3" s="178"/>
      <c r="I3" s="180"/>
    </row>
    <row r="4" spans="1:13" s="173" customFormat="1" ht="39.75" customHeight="1">
      <c r="A4" s="178"/>
      <c r="B4" s="462" t="s">
        <v>345</v>
      </c>
      <c r="C4" s="34" t="s">
        <v>346</v>
      </c>
      <c r="D4" s="503">
        <v>2025</v>
      </c>
      <c r="E4" s="34">
        <v>2024</v>
      </c>
      <c r="F4" s="31">
        <v>2023</v>
      </c>
      <c r="G4" s="31">
        <v>2022</v>
      </c>
      <c r="H4" s="31">
        <v>2021</v>
      </c>
      <c r="I4" s="178"/>
    </row>
    <row r="5" spans="1:13" s="173" customFormat="1" ht="15">
      <c r="A5" s="178"/>
      <c r="B5" s="504"/>
      <c r="C5" s="505" t="s">
        <v>347</v>
      </c>
      <c r="D5" s="506" t="s">
        <v>347</v>
      </c>
      <c r="E5" s="505" t="s">
        <v>347</v>
      </c>
      <c r="F5" s="505" t="s">
        <v>347</v>
      </c>
      <c r="G5" s="505" t="s">
        <v>347</v>
      </c>
      <c r="H5" s="505" t="s">
        <v>347</v>
      </c>
      <c r="I5" s="178"/>
    </row>
    <row r="6" spans="1:13" s="173" customFormat="1" ht="17.100000000000001" customHeight="1">
      <c r="A6" s="178"/>
      <c r="B6" s="435" t="s">
        <v>348</v>
      </c>
      <c r="C6" s="507">
        <v>84.72</v>
      </c>
      <c r="D6" s="241" t="s">
        <v>349</v>
      </c>
      <c r="E6" s="236" t="s">
        <v>350</v>
      </c>
      <c r="F6" s="508">
        <v>8.7899999999999991</v>
      </c>
      <c r="G6" s="237" t="s">
        <v>202</v>
      </c>
      <c r="H6" s="237" t="s">
        <v>202</v>
      </c>
      <c r="I6" s="178"/>
    </row>
    <row r="7" spans="1:13" s="173" customFormat="1" ht="17.100000000000001" customHeight="1">
      <c r="A7" s="178"/>
      <c r="B7" s="238" t="s">
        <v>351</v>
      </c>
      <c r="C7" s="507">
        <v>7.37</v>
      </c>
      <c r="D7" s="509">
        <f>892.79/1000</f>
        <v>0.89278999999999997</v>
      </c>
      <c r="E7" s="510">
        <v>1.18</v>
      </c>
      <c r="F7" s="510">
        <v>0.61</v>
      </c>
      <c r="G7" s="511">
        <v>0.81</v>
      </c>
      <c r="H7" s="512">
        <v>1.4</v>
      </c>
      <c r="I7" s="178"/>
    </row>
    <row r="8" spans="1:13" s="173" customFormat="1" ht="30.95" customHeight="1">
      <c r="A8" s="178"/>
      <c r="B8" s="832" t="s">
        <v>352</v>
      </c>
      <c r="C8" s="832"/>
      <c r="D8" s="832"/>
      <c r="E8" s="832"/>
      <c r="F8" s="832"/>
      <c r="G8" s="832"/>
      <c r="H8" s="832"/>
      <c r="I8" s="239"/>
      <c r="J8" s="239"/>
      <c r="K8" s="239"/>
      <c r="L8" s="239"/>
      <c r="M8" s="239"/>
    </row>
    <row r="9" spans="1:13" s="173" customFormat="1" ht="36.75" customHeight="1">
      <c r="A9" s="178"/>
      <c r="B9" s="833" t="s">
        <v>353</v>
      </c>
      <c r="C9" s="833"/>
      <c r="D9" s="833"/>
      <c r="E9" s="833"/>
      <c r="F9" s="833"/>
      <c r="G9" s="833"/>
      <c r="H9" s="833"/>
      <c r="I9" s="240"/>
      <c r="J9" s="240"/>
      <c r="K9" s="240"/>
      <c r="L9" s="240"/>
      <c r="M9" s="240"/>
    </row>
    <row r="10" spans="1:13" s="173" customFormat="1" ht="36.75" customHeight="1">
      <c r="A10" s="178"/>
      <c r="B10" s="833" t="s">
        <v>354</v>
      </c>
      <c r="C10" s="833"/>
      <c r="D10" s="833"/>
      <c r="E10" s="833"/>
      <c r="F10" s="833"/>
      <c r="G10" s="833"/>
      <c r="H10" s="833"/>
      <c r="I10" s="240"/>
      <c r="J10" s="240"/>
      <c r="K10" s="240"/>
      <c r="L10" s="240"/>
      <c r="M10" s="240"/>
    </row>
    <row r="11" spans="1:13" s="173" customFormat="1" ht="15" customHeight="1">
      <c r="A11" s="178"/>
      <c r="B11" s="833" t="s">
        <v>355</v>
      </c>
      <c r="C11" s="833"/>
      <c r="D11" s="833"/>
      <c r="E11" s="833"/>
      <c r="F11" s="833"/>
      <c r="G11" s="833"/>
      <c r="H11" s="833"/>
      <c r="I11" s="240"/>
      <c r="J11" s="240"/>
      <c r="K11" s="240"/>
      <c r="L11" s="240"/>
      <c r="M11" s="240"/>
    </row>
    <row r="12" spans="1:13" s="173" customFormat="1" ht="27" customHeight="1">
      <c r="A12" s="178"/>
      <c r="B12" s="833" t="s">
        <v>356</v>
      </c>
      <c r="C12" s="833"/>
      <c r="D12" s="833"/>
      <c r="E12" s="833"/>
      <c r="F12" s="833"/>
      <c r="G12" s="833"/>
      <c r="H12" s="833"/>
      <c r="I12" s="240"/>
      <c r="J12" s="240"/>
      <c r="K12" s="240"/>
      <c r="L12" s="240"/>
      <c r="M12" s="240"/>
    </row>
    <row r="13" spans="1:13" s="173" customFormat="1" ht="15">
      <c r="A13" s="178"/>
      <c r="B13" s="829"/>
      <c r="C13" s="829"/>
      <c r="D13" s="829"/>
      <c r="E13" s="829"/>
      <c r="F13" s="829"/>
      <c r="G13" s="829"/>
      <c r="H13" s="470"/>
      <c r="I13" s="178"/>
    </row>
    <row r="14" spans="1:13" s="173" customFormat="1" ht="28.5" customHeight="1" thickBot="1">
      <c r="A14" s="178"/>
      <c r="B14" s="462" t="s">
        <v>357</v>
      </c>
      <c r="C14" s="513">
        <v>2025</v>
      </c>
      <c r="D14" s="462"/>
      <c r="E14" s="514">
        <v>2024</v>
      </c>
      <c r="F14" s="514"/>
      <c r="G14" s="514">
        <v>2023</v>
      </c>
      <c r="H14" s="514"/>
      <c r="I14" s="514">
        <v>2022</v>
      </c>
      <c r="J14" s="514"/>
      <c r="K14" s="514">
        <v>2021</v>
      </c>
      <c r="L14" s="514"/>
    </row>
    <row r="15" spans="1:13" s="173" customFormat="1" ht="15">
      <c r="A15" s="178"/>
      <c r="B15" s="505"/>
      <c r="C15" s="506" t="s">
        <v>347</v>
      </c>
      <c r="D15" s="505" t="s">
        <v>358</v>
      </c>
      <c r="E15" s="505" t="s">
        <v>347</v>
      </c>
      <c r="F15" s="505" t="s">
        <v>358</v>
      </c>
      <c r="G15" s="505" t="s">
        <v>347</v>
      </c>
      <c r="H15" s="505" t="s">
        <v>358</v>
      </c>
      <c r="I15" s="505" t="s">
        <v>347</v>
      </c>
      <c r="J15" s="505" t="s">
        <v>358</v>
      </c>
      <c r="K15" s="505" t="s">
        <v>347</v>
      </c>
      <c r="L15" s="505" t="s">
        <v>358</v>
      </c>
    </row>
    <row r="16" spans="1:13" s="173" customFormat="1" ht="15.6" customHeight="1">
      <c r="A16" s="178"/>
      <c r="B16" s="435" t="s">
        <v>192</v>
      </c>
      <c r="C16" s="515">
        <v>59</v>
      </c>
      <c r="D16" s="445">
        <v>68</v>
      </c>
      <c r="E16" s="445">
        <v>30</v>
      </c>
      <c r="F16" s="445">
        <v>53</v>
      </c>
      <c r="G16" s="445">
        <v>22</v>
      </c>
      <c r="H16" s="445">
        <v>35</v>
      </c>
      <c r="I16" s="445">
        <v>33</v>
      </c>
      <c r="J16" s="445">
        <v>41</v>
      </c>
      <c r="K16" s="445">
        <v>24</v>
      </c>
      <c r="L16" s="445">
        <v>21</v>
      </c>
    </row>
    <row r="17" spans="1:12" s="173" customFormat="1" ht="15.6" customHeight="1">
      <c r="A17" s="178"/>
      <c r="B17" s="435" t="s">
        <v>193</v>
      </c>
      <c r="C17" s="486">
        <v>7</v>
      </c>
      <c r="D17" s="445">
        <v>17</v>
      </c>
      <c r="E17" s="445">
        <v>3</v>
      </c>
      <c r="F17" s="445">
        <v>9</v>
      </c>
      <c r="G17" s="445">
        <v>10</v>
      </c>
      <c r="H17" s="445">
        <v>23</v>
      </c>
      <c r="I17" s="445">
        <v>10</v>
      </c>
      <c r="J17" s="445">
        <v>22</v>
      </c>
      <c r="K17" s="445">
        <v>5</v>
      </c>
      <c r="L17" s="445">
        <v>14</v>
      </c>
    </row>
    <row r="18" spans="1:12" s="173" customFormat="1" ht="15.6" customHeight="1">
      <c r="A18" s="178"/>
      <c r="B18" s="435" t="s">
        <v>359</v>
      </c>
      <c r="C18" s="426">
        <v>99</v>
      </c>
      <c r="D18" s="445">
        <v>74</v>
      </c>
      <c r="E18" s="445">
        <v>151</v>
      </c>
      <c r="F18" s="445">
        <v>83</v>
      </c>
      <c r="G18" s="445">
        <v>112</v>
      </c>
      <c r="H18" s="445">
        <v>53</v>
      </c>
      <c r="I18" s="445">
        <v>112</v>
      </c>
      <c r="J18" s="445">
        <v>64</v>
      </c>
      <c r="K18" s="445">
        <v>90</v>
      </c>
      <c r="L18" s="445">
        <v>46</v>
      </c>
    </row>
    <row r="19" spans="1:12" s="173" customFormat="1" ht="15.95" customHeight="1" thickBot="1">
      <c r="A19" s="178"/>
      <c r="B19" s="203" t="s">
        <v>203</v>
      </c>
      <c r="C19" s="516">
        <v>165</v>
      </c>
      <c r="D19" s="438">
        <v>159</v>
      </c>
      <c r="E19" s="438">
        <v>184</v>
      </c>
      <c r="F19" s="438">
        <v>145</v>
      </c>
      <c r="G19" s="438">
        <v>144</v>
      </c>
      <c r="H19" s="438">
        <v>111</v>
      </c>
      <c r="I19" s="438">
        <v>155</v>
      </c>
      <c r="J19" s="438">
        <v>127</v>
      </c>
      <c r="K19" s="438">
        <v>119</v>
      </c>
      <c r="L19" s="438">
        <v>81</v>
      </c>
    </row>
    <row r="20" spans="1:12" s="173" customFormat="1" ht="15.6" customHeight="1">
      <c r="A20" s="178"/>
      <c r="B20" s="470"/>
      <c r="C20" s="470"/>
      <c r="D20" s="470"/>
      <c r="E20" s="470"/>
      <c r="F20" s="470"/>
      <c r="G20" s="470"/>
      <c r="H20" s="470"/>
      <c r="I20" s="180"/>
    </row>
    <row r="21" spans="1:12" ht="15.75">
      <c r="A21" s="32"/>
      <c r="B21" s="462" t="s">
        <v>360</v>
      </c>
      <c r="C21" s="484" t="s">
        <v>361</v>
      </c>
      <c r="D21" s="462"/>
      <c r="E21" s="514">
        <v>2024</v>
      </c>
      <c r="F21" s="514"/>
      <c r="G21" s="514">
        <v>2023</v>
      </c>
      <c r="H21" s="514"/>
      <c r="I21" s="514">
        <v>2022</v>
      </c>
      <c r="J21" s="514"/>
      <c r="K21" s="514">
        <v>2021</v>
      </c>
      <c r="L21" s="514"/>
    </row>
    <row r="22" spans="1:12" ht="14.25">
      <c r="A22" s="32"/>
      <c r="B22" s="504"/>
      <c r="C22" s="517" t="s">
        <v>347</v>
      </c>
      <c r="D22" s="505" t="s">
        <v>358</v>
      </c>
      <c r="E22" s="505" t="s">
        <v>347</v>
      </c>
      <c r="F22" s="505" t="s">
        <v>358</v>
      </c>
      <c r="G22" s="505" t="s">
        <v>347</v>
      </c>
      <c r="H22" s="505" t="s">
        <v>358</v>
      </c>
      <c r="I22" s="505" t="s">
        <v>347</v>
      </c>
      <c r="J22" s="505" t="s">
        <v>358</v>
      </c>
      <c r="K22" s="505" t="s">
        <v>347</v>
      </c>
      <c r="L22" s="505" t="s">
        <v>358</v>
      </c>
    </row>
    <row r="23" spans="1:12" ht="14.25">
      <c r="A23" s="32"/>
      <c r="B23" s="435" t="s">
        <v>362</v>
      </c>
      <c r="C23" s="426">
        <v>49</v>
      </c>
      <c r="D23" s="445">
        <v>40</v>
      </c>
      <c r="E23" s="445">
        <v>81</v>
      </c>
      <c r="F23" s="445">
        <v>43</v>
      </c>
      <c r="G23" s="445">
        <v>39</v>
      </c>
      <c r="H23" s="445">
        <v>38</v>
      </c>
      <c r="I23" s="445">
        <v>24</v>
      </c>
      <c r="J23" s="445">
        <v>25</v>
      </c>
      <c r="K23" s="445">
        <v>48</v>
      </c>
      <c r="L23" s="445">
        <v>33</v>
      </c>
    </row>
    <row r="24" spans="1:12" ht="14.25">
      <c r="A24" s="32"/>
      <c r="B24" s="435" t="s">
        <v>363</v>
      </c>
      <c r="C24" s="426">
        <v>21</v>
      </c>
      <c r="D24" s="445">
        <v>23</v>
      </c>
      <c r="E24" s="445">
        <v>14</v>
      </c>
      <c r="F24" s="445">
        <v>27</v>
      </c>
      <c r="G24" s="445">
        <v>30</v>
      </c>
      <c r="H24" s="445">
        <v>25</v>
      </c>
      <c r="I24" s="445">
        <v>71</v>
      </c>
      <c r="J24" s="445">
        <v>38</v>
      </c>
      <c r="K24" s="445">
        <v>29</v>
      </c>
      <c r="L24" s="445">
        <v>15</v>
      </c>
    </row>
    <row r="25" spans="1:12" ht="14.25">
      <c r="A25" s="32"/>
      <c r="B25" s="435" t="s">
        <v>364</v>
      </c>
      <c r="C25" s="426">
        <v>5</v>
      </c>
      <c r="D25" s="445">
        <v>9</v>
      </c>
      <c r="E25" s="445">
        <v>10</v>
      </c>
      <c r="F25" s="445">
        <v>11</v>
      </c>
      <c r="G25" s="445">
        <v>29</v>
      </c>
      <c r="H25" s="445">
        <v>11</v>
      </c>
      <c r="I25" s="445">
        <v>22</v>
      </c>
      <c r="J25" s="445">
        <v>15</v>
      </c>
      <c r="K25" s="445">
        <v>17</v>
      </c>
      <c r="L25" s="445">
        <v>7</v>
      </c>
    </row>
    <row r="26" spans="1:12" ht="14.25">
      <c r="A26" s="32"/>
      <c r="B26" s="435" t="s">
        <v>365</v>
      </c>
      <c r="C26" s="426">
        <v>66</v>
      </c>
      <c r="D26" s="445">
        <v>41</v>
      </c>
      <c r="E26" s="445">
        <v>58</v>
      </c>
      <c r="F26" s="445">
        <v>38</v>
      </c>
      <c r="G26" s="445">
        <v>38</v>
      </c>
      <c r="H26" s="445">
        <v>21</v>
      </c>
      <c r="I26" s="445">
        <v>28</v>
      </c>
      <c r="J26" s="445">
        <v>27</v>
      </c>
      <c r="K26" s="445">
        <v>14</v>
      </c>
      <c r="L26" s="445">
        <v>14</v>
      </c>
    </row>
    <row r="27" spans="1:12" ht="14.25">
      <c r="A27" s="32"/>
      <c r="B27" s="435" t="s">
        <v>366</v>
      </c>
      <c r="C27" s="426">
        <v>24</v>
      </c>
      <c r="D27" s="445">
        <v>45</v>
      </c>
      <c r="E27" s="445">
        <v>21</v>
      </c>
      <c r="F27" s="445">
        <v>26</v>
      </c>
      <c r="G27" s="445">
        <v>7</v>
      </c>
      <c r="H27" s="445">
        <v>16</v>
      </c>
      <c r="I27" s="445">
        <v>10</v>
      </c>
      <c r="J27" s="445">
        <v>22</v>
      </c>
      <c r="K27" s="445">
        <v>11</v>
      </c>
      <c r="L27" s="445">
        <v>12</v>
      </c>
    </row>
    <row r="28" spans="1:12" ht="14.25">
      <c r="A28" s="32"/>
      <c r="B28" s="435" t="s">
        <v>367</v>
      </c>
      <c r="C28" s="479" t="s">
        <v>368</v>
      </c>
      <c r="D28" s="445">
        <v>1</v>
      </c>
      <c r="E28" s="478" t="s">
        <v>369</v>
      </c>
      <c r="F28" s="478" t="s">
        <v>369</v>
      </c>
      <c r="G28" s="478" t="s">
        <v>369</v>
      </c>
      <c r="H28" s="478" t="s">
        <v>369</v>
      </c>
      <c r="I28" s="478" t="s">
        <v>369</v>
      </c>
      <c r="J28" s="478" t="s">
        <v>369</v>
      </c>
      <c r="K28" s="478" t="s">
        <v>369</v>
      </c>
      <c r="L28" s="478" t="s">
        <v>369</v>
      </c>
    </row>
    <row r="29" spans="1:12" ht="14.25">
      <c r="A29" s="32"/>
      <c r="B29" s="438" t="s">
        <v>203</v>
      </c>
      <c r="C29" s="437">
        <v>165</v>
      </c>
      <c r="D29" s="438">
        <v>159</v>
      </c>
      <c r="E29" s="438">
        <v>184</v>
      </c>
      <c r="F29" s="438">
        <v>145</v>
      </c>
      <c r="G29" s="438">
        <v>144</v>
      </c>
      <c r="H29" s="438">
        <v>111</v>
      </c>
      <c r="I29" s="438">
        <v>155</v>
      </c>
      <c r="J29" s="438">
        <v>127</v>
      </c>
      <c r="K29" s="438">
        <v>119</v>
      </c>
      <c r="L29" s="438">
        <v>81</v>
      </c>
    </row>
    <row r="30" spans="1:12" ht="22.9" customHeight="1">
      <c r="A30" s="32"/>
      <c r="B30" s="830" t="s">
        <v>370</v>
      </c>
      <c r="C30" s="831"/>
      <c r="D30" s="831"/>
      <c r="E30" s="831"/>
      <c r="F30" s="831"/>
      <c r="G30" s="831"/>
      <c r="H30" s="831"/>
      <c r="I30" s="831"/>
      <c r="J30" s="831"/>
      <c r="K30" s="831"/>
      <c r="L30" s="831"/>
    </row>
    <row r="31" spans="1:12" ht="14.25">
      <c r="A31" s="32"/>
      <c r="B31" s="32"/>
      <c r="C31" s="32"/>
      <c r="D31" s="32"/>
      <c r="E31" s="32"/>
      <c r="F31" s="32"/>
      <c r="G31" s="32"/>
      <c r="H31" s="32"/>
      <c r="I31" s="32"/>
      <c r="J31" s="32"/>
      <c r="K31" s="32"/>
      <c r="L31" s="32"/>
    </row>
    <row r="32" spans="1:12" ht="14.25" hidden="1">
      <c r="A32" s="32"/>
      <c r="B32" s="32"/>
      <c r="C32" s="32"/>
      <c r="D32" s="32"/>
      <c r="E32" s="32"/>
      <c r="F32" s="32"/>
      <c r="G32" s="32"/>
      <c r="H32" s="32"/>
      <c r="I32" s="32"/>
      <c r="J32" s="32"/>
      <c r="K32" s="32"/>
      <c r="L32" s="32"/>
    </row>
  </sheetData>
  <sheetProtection algorithmName="SHA-512" hashValue="mlF7ZcARris05yaj9pNMgYhzMGe3TIt4MscggigGROZrwJRJbHBVJKkOXVSV1QMfWh6QwpB3RwJ+zPikVsuJwA==" saltValue="hPoXVKyr1WTQetyAdZeQtw==" spinCount="100000" sheet="1" objects="1" scenarios="1"/>
  <mergeCells count="7">
    <mergeCell ref="B13:G13"/>
    <mergeCell ref="B30:L30"/>
    <mergeCell ref="B8:H8"/>
    <mergeCell ref="B10:H10"/>
    <mergeCell ref="B11:H11"/>
    <mergeCell ref="B12:H12"/>
    <mergeCell ref="B9:H9"/>
  </mergeCells>
  <pageMargins left="0.7" right="0.7" top="0.75" bottom="0.75" header="0.3" footer="0.3"/>
  <pageSetup paperSize="9" scale="6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D787-C1A7-4585-A783-A3CCC50F1454}">
  <sheetPr>
    <tabColor rgb="FF2DAB8E"/>
    <pageSetUpPr fitToPage="1"/>
  </sheetPr>
  <dimension ref="A1:O75"/>
  <sheetViews>
    <sheetView zoomScaleNormal="100" zoomScaleSheetLayoutView="100" workbookViewId="0"/>
  </sheetViews>
  <sheetFormatPr defaultColWidth="0" defaultRowHeight="12.75" zeroHeight="1"/>
  <cols>
    <col min="1" max="1" width="5" style="62" customWidth="1"/>
    <col min="2" max="2" width="55.5" style="62" customWidth="1"/>
    <col min="3" max="14" width="9.625" style="62" customWidth="1"/>
    <col min="15" max="15" width="3.625" style="62" customWidth="1"/>
    <col min="16" max="16384" width="8.875" style="62" hidden="1"/>
  </cols>
  <sheetData>
    <row r="1" spans="1:15" ht="75.75" customHeight="1">
      <c r="A1" s="61"/>
      <c r="B1" s="60" t="s">
        <v>7</v>
      </c>
      <c r="C1" s="59"/>
      <c r="D1" s="59"/>
      <c r="E1" s="59"/>
      <c r="F1" s="59"/>
      <c r="G1" s="61"/>
      <c r="H1" s="61"/>
      <c r="I1" s="61"/>
      <c r="J1" s="61"/>
      <c r="K1" s="61"/>
      <c r="L1" s="61"/>
      <c r="M1" s="61"/>
      <c r="N1" s="61"/>
      <c r="O1" s="61"/>
    </row>
    <row r="2" spans="1:15" ht="30" customHeight="1">
      <c r="A2" s="165"/>
      <c r="B2" s="64" t="s">
        <v>371</v>
      </c>
      <c r="C2" s="65"/>
      <c r="D2" s="65"/>
      <c r="E2" s="65"/>
      <c r="F2" s="65"/>
      <c r="G2" s="65"/>
      <c r="H2" s="65"/>
      <c r="I2" s="65"/>
      <c r="J2" s="44"/>
      <c r="K2" s="44"/>
      <c r="L2" s="44"/>
      <c r="M2" s="44"/>
      <c r="N2" s="44"/>
      <c r="O2" s="44"/>
    </row>
    <row r="3" spans="1:15" s="67" customFormat="1" ht="15">
      <c r="A3" s="81"/>
      <c r="B3" s="68" t="s">
        <v>372</v>
      </c>
      <c r="C3" s="81"/>
      <c r="D3" s="81"/>
      <c r="E3" s="81"/>
      <c r="F3" s="81"/>
      <c r="G3" s="81"/>
      <c r="H3" s="81"/>
      <c r="I3" s="81"/>
      <c r="J3" s="518"/>
      <c r="K3" s="518"/>
      <c r="L3" s="518"/>
      <c r="M3" s="518"/>
      <c r="N3" s="518"/>
      <c r="O3" s="518"/>
    </row>
    <row r="4" spans="1:15" ht="13.15" customHeight="1">
      <c r="A4" s="65"/>
      <c r="B4" s="65"/>
      <c r="C4" s="65"/>
      <c r="D4" s="65"/>
      <c r="E4" s="65"/>
      <c r="F4" s="65"/>
      <c r="G4" s="65"/>
      <c r="H4" s="65"/>
      <c r="I4" s="65"/>
      <c r="J4" s="44"/>
      <c r="K4" s="44"/>
      <c r="L4" s="44"/>
      <c r="M4" s="44"/>
      <c r="N4" s="44"/>
      <c r="O4" s="44"/>
    </row>
    <row r="5" spans="1:15" ht="15.95" customHeight="1">
      <c r="A5" s="69"/>
      <c r="B5" s="264" t="s">
        <v>373</v>
      </c>
      <c r="C5" s="148" t="s">
        <v>156</v>
      </c>
      <c r="D5" s="148" t="s">
        <v>156</v>
      </c>
      <c r="E5" s="148" t="s">
        <v>156</v>
      </c>
      <c r="F5" s="148" t="s">
        <v>156</v>
      </c>
      <c r="G5" s="148" t="s">
        <v>156</v>
      </c>
      <c r="H5" s="148" t="s">
        <v>156</v>
      </c>
      <c r="I5" s="148" t="s">
        <v>156</v>
      </c>
      <c r="J5" s="242" t="s">
        <v>156</v>
      </c>
      <c r="K5" s="242" t="s">
        <v>156</v>
      </c>
      <c r="L5" s="242" t="s">
        <v>156</v>
      </c>
      <c r="M5" s="242" t="s">
        <v>156</v>
      </c>
      <c r="N5" s="242" t="s">
        <v>156</v>
      </c>
      <c r="O5" s="44"/>
    </row>
    <row r="6" spans="1:15" ht="33" customHeight="1">
      <c r="A6" s="65"/>
      <c r="B6" s="243" t="s">
        <v>374</v>
      </c>
      <c r="C6" s="834" t="s">
        <v>375</v>
      </c>
      <c r="D6" s="834"/>
      <c r="E6" s="834"/>
      <c r="F6" s="834" t="s">
        <v>376</v>
      </c>
      <c r="G6" s="834"/>
      <c r="H6" s="834"/>
      <c r="I6" s="834" t="s">
        <v>377</v>
      </c>
      <c r="J6" s="834"/>
      <c r="K6" s="834"/>
      <c r="L6" s="834" t="s">
        <v>378</v>
      </c>
      <c r="M6" s="834"/>
      <c r="N6" s="834"/>
      <c r="O6" s="44"/>
    </row>
    <row r="7" spans="1:15" ht="15.75">
      <c r="A7" s="65"/>
      <c r="B7" s="148" t="s">
        <v>156</v>
      </c>
      <c r="C7" s="244" t="s">
        <v>379</v>
      </c>
      <c r="D7" s="244" t="s">
        <v>380</v>
      </c>
      <c r="E7" s="244" t="s">
        <v>381</v>
      </c>
      <c r="F7" s="244" t="s">
        <v>379</v>
      </c>
      <c r="G7" s="244" t="s">
        <v>380</v>
      </c>
      <c r="H7" s="244" t="s">
        <v>381</v>
      </c>
      <c r="I7" s="244" t="s">
        <v>379</v>
      </c>
      <c r="J7" s="244" t="s">
        <v>380</v>
      </c>
      <c r="K7" s="244" t="s">
        <v>381</v>
      </c>
      <c r="L7" s="244" t="s">
        <v>379</v>
      </c>
      <c r="M7" s="244" t="s">
        <v>380</v>
      </c>
      <c r="N7" s="244" t="s">
        <v>381</v>
      </c>
      <c r="O7" s="44"/>
    </row>
    <row r="8" spans="1:15" ht="15.95" customHeight="1">
      <c r="A8" s="65"/>
      <c r="B8" s="148" t="s">
        <v>156</v>
      </c>
      <c r="C8" s="519" t="s">
        <v>156</v>
      </c>
      <c r="D8" s="519" t="s">
        <v>156</v>
      </c>
      <c r="E8" s="519" t="s">
        <v>156</v>
      </c>
      <c r="F8" s="520" t="s">
        <v>156</v>
      </c>
      <c r="G8" s="519" t="s">
        <v>156</v>
      </c>
      <c r="H8" s="521" t="s">
        <v>156</v>
      </c>
      <c r="I8" s="519" t="s">
        <v>156</v>
      </c>
      <c r="J8" s="519" t="s">
        <v>156</v>
      </c>
      <c r="K8" s="521" t="s">
        <v>156</v>
      </c>
      <c r="L8" s="519" t="s">
        <v>156</v>
      </c>
      <c r="M8" s="519" t="s">
        <v>156</v>
      </c>
      <c r="N8" s="519" t="s">
        <v>156</v>
      </c>
      <c r="O8" s="44"/>
    </row>
    <row r="9" spans="1:15" ht="15.95" customHeight="1">
      <c r="A9" s="65"/>
      <c r="B9" s="245" t="s">
        <v>382</v>
      </c>
      <c r="C9" s="522" t="s">
        <v>156</v>
      </c>
      <c r="D9" s="522" t="s">
        <v>156</v>
      </c>
      <c r="E9" s="522" t="s">
        <v>156</v>
      </c>
      <c r="F9" s="523" t="s">
        <v>156</v>
      </c>
      <c r="G9" s="522" t="s">
        <v>156</v>
      </c>
      <c r="H9" s="524" t="s">
        <v>156</v>
      </c>
      <c r="I9" s="522" t="s">
        <v>156</v>
      </c>
      <c r="J9" s="522" t="s">
        <v>156</v>
      </c>
      <c r="K9" s="524" t="s">
        <v>156</v>
      </c>
      <c r="L9" s="522" t="s">
        <v>156</v>
      </c>
      <c r="M9" s="522" t="s">
        <v>156</v>
      </c>
      <c r="N9" s="522" t="s">
        <v>156</v>
      </c>
      <c r="O9" s="44"/>
    </row>
    <row r="10" spans="1:15" ht="15.95" customHeight="1">
      <c r="A10" s="65"/>
      <c r="B10" s="525" t="s">
        <v>319</v>
      </c>
      <c r="C10" s="526" t="s">
        <v>156</v>
      </c>
      <c r="D10" s="526" t="s">
        <v>156</v>
      </c>
      <c r="E10" s="527" t="s">
        <v>156</v>
      </c>
      <c r="F10" s="526" t="s">
        <v>156</v>
      </c>
      <c r="G10" s="526" t="s">
        <v>156</v>
      </c>
      <c r="H10" s="527" t="s">
        <v>156</v>
      </c>
      <c r="I10" s="526" t="s">
        <v>156</v>
      </c>
      <c r="J10" s="526" t="s">
        <v>156</v>
      </c>
      <c r="K10" s="246" t="s">
        <v>156</v>
      </c>
      <c r="L10" s="247" t="s">
        <v>156</v>
      </c>
      <c r="M10" s="247" t="s">
        <v>156</v>
      </c>
      <c r="N10" s="247" t="s">
        <v>156</v>
      </c>
      <c r="O10" s="44"/>
    </row>
    <row r="11" spans="1:15" ht="15.95" customHeight="1">
      <c r="A11" s="65"/>
      <c r="B11" s="525" t="s">
        <v>383</v>
      </c>
      <c r="C11" s="526" t="s">
        <v>156</v>
      </c>
      <c r="D11" s="526">
        <v>2</v>
      </c>
      <c r="E11" s="527">
        <v>2</v>
      </c>
      <c r="F11" s="526" t="s">
        <v>156</v>
      </c>
      <c r="G11" s="526" t="s">
        <v>156</v>
      </c>
      <c r="H11" s="527" t="s">
        <v>156</v>
      </c>
      <c r="I11" s="526" t="s">
        <v>156</v>
      </c>
      <c r="J11" s="526" t="s">
        <v>156</v>
      </c>
      <c r="K11" s="246" t="s">
        <v>156</v>
      </c>
      <c r="L11" s="247" t="s">
        <v>156</v>
      </c>
      <c r="M11" s="247" t="s">
        <v>156</v>
      </c>
      <c r="N11" s="247" t="s">
        <v>156</v>
      </c>
      <c r="O11" s="44"/>
    </row>
    <row r="12" spans="1:15" ht="15.95" customHeight="1">
      <c r="A12" s="65"/>
      <c r="B12" s="525" t="s">
        <v>384</v>
      </c>
      <c r="C12" s="526" t="s">
        <v>156</v>
      </c>
      <c r="D12" s="526" t="s">
        <v>156</v>
      </c>
      <c r="E12" s="527" t="s">
        <v>156</v>
      </c>
      <c r="F12" s="526" t="s">
        <v>156</v>
      </c>
      <c r="G12" s="526" t="s">
        <v>156</v>
      </c>
      <c r="H12" s="527" t="s">
        <v>156</v>
      </c>
      <c r="I12" s="526" t="s">
        <v>156</v>
      </c>
      <c r="J12" s="526" t="s">
        <v>156</v>
      </c>
      <c r="K12" s="246" t="s">
        <v>156</v>
      </c>
      <c r="L12" s="247" t="s">
        <v>156</v>
      </c>
      <c r="M12" s="247" t="s">
        <v>156</v>
      </c>
      <c r="N12" s="247" t="s">
        <v>156</v>
      </c>
      <c r="O12" s="44"/>
    </row>
    <row r="13" spans="1:15" ht="15.95" customHeight="1">
      <c r="A13" s="65"/>
      <c r="B13" s="525" t="s">
        <v>385</v>
      </c>
      <c r="C13" s="526">
        <v>1</v>
      </c>
      <c r="D13" s="526">
        <v>12</v>
      </c>
      <c r="E13" s="527" t="s">
        <v>156</v>
      </c>
      <c r="F13" s="526" t="s">
        <v>156</v>
      </c>
      <c r="G13" s="526">
        <v>1</v>
      </c>
      <c r="H13" s="527" t="s">
        <v>156</v>
      </c>
      <c r="I13" s="526" t="s">
        <v>156</v>
      </c>
      <c r="J13" s="526" t="s">
        <v>156</v>
      </c>
      <c r="K13" s="246" t="s">
        <v>156</v>
      </c>
      <c r="L13" s="247" t="s">
        <v>156</v>
      </c>
      <c r="M13" s="247" t="s">
        <v>156</v>
      </c>
      <c r="N13" s="247" t="s">
        <v>156</v>
      </c>
      <c r="O13" s="44"/>
    </row>
    <row r="14" spans="1:15" ht="15.95" customHeight="1">
      <c r="A14" s="65"/>
      <c r="B14" s="525" t="s">
        <v>138</v>
      </c>
      <c r="C14" s="526" t="s">
        <v>156</v>
      </c>
      <c r="D14" s="526">
        <v>2</v>
      </c>
      <c r="E14" s="527" t="s">
        <v>156</v>
      </c>
      <c r="F14" s="526" t="s">
        <v>156</v>
      </c>
      <c r="G14" s="526">
        <v>1</v>
      </c>
      <c r="H14" s="527" t="s">
        <v>156</v>
      </c>
      <c r="I14" s="526" t="s">
        <v>156</v>
      </c>
      <c r="J14" s="526" t="s">
        <v>156</v>
      </c>
      <c r="K14" s="246" t="s">
        <v>156</v>
      </c>
      <c r="L14" s="247" t="s">
        <v>156</v>
      </c>
      <c r="M14" s="247" t="s">
        <v>156</v>
      </c>
      <c r="N14" s="247" t="s">
        <v>156</v>
      </c>
      <c r="O14" s="44"/>
    </row>
    <row r="15" spans="1:15" ht="15.95" customHeight="1">
      <c r="A15" s="65"/>
      <c r="B15" s="148" t="s">
        <v>156</v>
      </c>
      <c r="C15" s="528" t="s">
        <v>156</v>
      </c>
      <c r="D15" s="528" t="s">
        <v>156</v>
      </c>
      <c r="E15" s="529" t="s">
        <v>156</v>
      </c>
      <c r="F15" s="528" t="s">
        <v>156</v>
      </c>
      <c r="G15" s="528" t="s">
        <v>156</v>
      </c>
      <c r="H15" s="529" t="s">
        <v>156</v>
      </c>
      <c r="I15" s="528" t="s">
        <v>156</v>
      </c>
      <c r="J15" s="528" t="s">
        <v>156</v>
      </c>
      <c r="K15" s="248" t="s">
        <v>156</v>
      </c>
      <c r="L15" s="249" t="s">
        <v>156</v>
      </c>
      <c r="M15" s="249" t="s">
        <v>156</v>
      </c>
      <c r="N15" s="249" t="s">
        <v>156</v>
      </c>
      <c r="O15" s="44"/>
    </row>
    <row r="16" spans="1:15" ht="15.95" customHeight="1">
      <c r="A16" s="65"/>
      <c r="B16" s="245" t="s">
        <v>386</v>
      </c>
      <c r="C16" s="522" t="s">
        <v>156</v>
      </c>
      <c r="D16" s="522" t="s">
        <v>156</v>
      </c>
      <c r="E16" s="524" t="s">
        <v>156</v>
      </c>
      <c r="F16" s="522" t="s">
        <v>156</v>
      </c>
      <c r="G16" s="522" t="s">
        <v>156</v>
      </c>
      <c r="H16" s="524" t="s">
        <v>156</v>
      </c>
      <c r="I16" s="522" t="s">
        <v>156</v>
      </c>
      <c r="J16" s="522" t="s">
        <v>156</v>
      </c>
      <c r="K16" s="250" t="s">
        <v>156</v>
      </c>
      <c r="L16" s="251" t="s">
        <v>156</v>
      </c>
      <c r="M16" s="251" t="s">
        <v>156</v>
      </c>
      <c r="N16" s="251" t="s">
        <v>156</v>
      </c>
      <c r="O16" s="44"/>
    </row>
    <row r="17" spans="1:14" ht="15.95" customHeight="1">
      <c r="A17" s="65"/>
      <c r="B17" s="525" t="s">
        <v>387</v>
      </c>
      <c r="C17" s="526" t="s">
        <v>156</v>
      </c>
      <c r="D17" s="526">
        <v>11</v>
      </c>
      <c r="E17" s="527">
        <v>2</v>
      </c>
      <c r="F17" s="526" t="s">
        <v>156</v>
      </c>
      <c r="G17" s="526">
        <v>1</v>
      </c>
      <c r="H17" s="527" t="s">
        <v>156</v>
      </c>
      <c r="I17" s="526" t="s">
        <v>156</v>
      </c>
      <c r="J17" s="526" t="s">
        <v>156</v>
      </c>
      <c r="K17" s="246" t="s">
        <v>156</v>
      </c>
      <c r="L17" s="247" t="s">
        <v>156</v>
      </c>
      <c r="M17" s="247" t="s">
        <v>156</v>
      </c>
      <c r="N17" s="247" t="s">
        <v>156</v>
      </c>
    </row>
    <row r="18" spans="1:14" ht="15.95" customHeight="1">
      <c r="A18" s="65"/>
      <c r="B18" s="525" t="s">
        <v>388</v>
      </c>
      <c r="C18" s="526">
        <v>1</v>
      </c>
      <c r="D18" s="526" t="s">
        <v>156</v>
      </c>
      <c r="E18" s="527" t="s">
        <v>156</v>
      </c>
      <c r="F18" s="526" t="s">
        <v>156</v>
      </c>
      <c r="G18" s="526" t="s">
        <v>156</v>
      </c>
      <c r="H18" s="527" t="s">
        <v>156</v>
      </c>
      <c r="I18" s="526" t="s">
        <v>156</v>
      </c>
      <c r="J18" s="526" t="s">
        <v>156</v>
      </c>
      <c r="K18" s="246" t="s">
        <v>156</v>
      </c>
      <c r="L18" s="247" t="s">
        <v>156</v>
      </c>
      <c r="M18" s="247" t="s">
        <v>156</v>
      </c>
      <c r="N18" s="247" t="s">
        <v>156</v>
      </c>
    </row>
    <row r="19" spans="1:14" ht="15.95" customHeight="1">
      <c r="A19" s="65"/>
      <c r="B19" s="525" t="s">
        <v>389</v>
      </c>
      <c r="C19" s="526" t="s">
        <v>156</v>
      </c>
      <c r="D19" s="526">
        <v>3</v>
      </c>
      <c r="E19" s="527" t="s">
        <v>156</v>
      </c>
      <c r="F19" s="526" t="s">
        <v>156</v>
      </c>
      <c r="G19" s="526" t="s">
        <v>156</v>
      </c>
      <c r="H19" s="527" t="s">
        <v>156</v>
      </c>
      <c r="I19" s="526" t="s">
        <v>156</v>
      </c>
      <c r="J19" s="526" t="s">
        <v>156</v>
      </c>
      <c r="K19" s="246" t="s">
        <v>156</v>
      </c>
      <c r="L19" s="247" t="s">
        <v>156</v>
      </c>
      <c r="M19" s="247" t="s">
        <v>156</v>
      </c>
      <c r="N19" s="247" t="s">
        <v>156</v>
      </c>
    </row>
    <row r="20" spans="1:14" ht="15.95" customHeight="1">
      <c r="A20" s="65"/>
      <c r="B20" s="525" t="s">
        <v>390</v>
      </c>
      <c r="C20" s="526" t="s">
        <v>156</v>
      </c>
      <c r="D20" s="526">
        <v>2</v>
      </c>
      <c r="E20" s="527" t="s">
        <v>156</v>
      </c>
      <c r="F20" s="526" t="s">
        <v>156</v>
      </c>
      <c r="G20" s="526">
        <v>1</v>
      </c>
      <c r="H20" s="527" t="s">
        <v>156</v>
      </c>
      <c r="I20" s="526" t="s">
        <v>156</v>
      </c>
      <c r="J20" s="526" t="s">
        <v>156</v>
      </c>
      <c r="K20" s="246" t="s">
        <v>156</v>
      </c>
      <c r="L20" s="247" t="s">
        <v>156</v>
      </c>
      <c r="M20" s="247" t="s">
        <v>156</v>
      </c>
      <c r="N20" s="247" t="s">
        <v>156</v>
      </c>
    </row>
    <row r="21" spans="1:14" ht="15.95" customHeight="1">
      <c r="A21" s="65"/>
      <c r="B21" s="148" t="s">
        <v>156</v>
      </c>
      <c r="C21" s="528" t="s">
        <v>156</v>
      </c>
      <c r="D21" s="528" t="s">
        <v>156</v>
      </c>
      <c r="E21" s="529" t="s">
        <v>156</v>
      </c>
      <c r="F21" s="528" t="s">
        <v>156</v>
      </c>
      <c r="G21" s="528" t="s">
        <v>156</v>
      </c>
      <c r="H21" s="529" t="s">
        <v>156</v>
      </c>
      <c r="I21" s="528" t="s">
        <v>156</v>
      </c>
      <c r="J21" s="528" t="s">
        <v>156</v>
      </c>
      <c r="K21" s="248" t="s">
        <v>156</v>
      </c>
      <c r="L21" s="249" t="s">
        <v>156</v>
      </c>
      <c r="M21" s="249" t="s">
        <v>156</v>
      </c>
      <c r="N21" s="249" t="s">
        <v>156</v>
      </c>
    </row>
    <row r="22" spans="1:14" ht="15.95" customHeight="1">
      <c r="A22" s="65"/>
      <c r="B22" s="252" t="s">
        <v>391</v>
      </c>
      <c r="C22" s="530" t="s">
        <v>156</v>
      </c>
      <c r="D22" s="530" t="s">
        <v>156</v>
      </c>
      <c r="E22" s="531" t="s">
        <v>156</v>
      </c>
      <c r="F22" s="530" t="s">
        <v>156</v>
      </c>
      <c r="G22" s="530" t="s">
        <v>156</v>
      </c>
      <c r="H22" s="531" t="s">
        <v>156</v>
      </c>
      <c r="I22" s="530" t="s">
        <v>156</v>
      </c>
      <c r="J22" s="530" t="s">
        <v>156</v>
      </c>
      <c r="K22" s="253" t="s">
        <v>156</v>
      </c>
      <c r="L22" s="254" t="s">
        <v>156</v>
      </c>
      <c r="M22" s="254" t="s">
        <v>156</v>
      </c>
      <c r="N22" s="254" t="s">
        <v>156</v>
      </c>
    </row>
    <row r="23" spans="1:14" ht="15.95" customHeight="1">
      <c r="A23" s="65"/>
      <c r="B23" s="525" t="s">
        <v>392</v>
      </c>
      <c r="C23" s="526" t="s">
        <v>156</v>
      </c>
      <c r="D23" s="526">
        <v>16</v>
      </c>
      <c r="E23" s="527">
        <v>2</v>
      </c>
      <c r="F23" s="526" t="s">
        <v>156</v>
      </c>
      <c r="G23" s="526">
        <v>2</v>
      </c>
      <c r="H23" s="527" t="s">
        <v>156</v>
      </c>
      <c r="I23" s="526" t="s">
        <v>156</v>
      </c>
      <c r="J23" s="526" t="s">
        <v>156</v>
      </c>
      <c r="K23" s="246" t="s">
        <v>156</v>
      </c>
      <c r="L23" s="247" t="s">
        <v>156</v>
      </c>
      <c r="M23" s="247" t="s">
        <v>156</v>
      </c>
      <c r="N23" s="247" t="s">
        <v>156</v>
      </c>
    </row>
    <row r="24" spans="1:14" ht="15.95" customHeight="1">
      <c r="A24" s="65"/>
      <c r="B24" s="525" t="s">
        <v>393</v>
      </c>
      <c r="C24" s="526">
        <v>1</v>
      </c>
      <c r="D24" s="526" t="s">
        <v>156</v>
      </c>
      <c r="E24" s="527" t="s">
        <v>156</v>
      </c>
      <c r="F24" s="526" t="s">
        <v>156</v>
      </c>
      <c r="G24" s="526" t="s">
        <v>156</v>
      </c>
      <c r="H24" s="527" t="s">
        <v>156</v>
      </c>
      <c r="I24" s="526" t="s">
        <v>156</v>
      </c>
      <c r="J24" s="526" t="s">
        <v>156</v>
      </c>
      <c r="K24" s="246" t="s">
        <v>156</v>
      </c>
      <c r="L24" s="247" t="s">
        <v>156</v>
      </c>
      <c r="M24" s="247" t="s">
        <v>156</v>
      </c>
      <c r="N24" s="247" t="s">
        <v>156</v>
      </c>
    </row>
    <row r="25" spans="1:14" ht="15.95" customHeight="1">
      <c r="A25" s="65"/>
      <c r="B25" s="148" t="s">
        <v>156</v>
      </c>
      <c r="C25" s="528" t="s">
        <v>156</v>
      </c>
      <c r="D25" s="528" t="s">
        <v>156</v>
      </c>
      <c r="E25" s="529" t="s">
        <v>156</v>
      </c>
      <c r="F25" s="528" t="s">
        <v>156</v>
      </c>
      <c r="G25" s="528" t="s">
        <v>156</v>
      </c>
      <c r="H25" s="529" t="s">
        <v>156</v>
      </c>
      <c r="I25" s="528" t="s">
        <v>156</v>
      </c>
      <c r="J25" s="528" t="s">
        <v>156</v>
      </c>
      <c r="K25" s="248" t="s">
        <v>156</v>
      </c>
      <c r="L25" s="249" t="s">
        <v>156</v>
      </c>
      <c r="M25" s="249" t="s">
        <v>156</v>
      </c>
      <c r="N25" s="249" t="s">
        <v>156</v>
      </c>
    </row>
    <row r="26" spans="1:14" ht="15.95" customHeight="1">
      <c r="A26" s="65"/>
      <c r="B26" s="245" t="s">
        <v>394</v>
      </c>
      <c r="C26" s="522" t="s">
        <v>156</v>
      </c>
      <c r="D26" s="522" t="s">
        <v>156</v>
      </c>
      <c r="E26" s="524" t="s">
        <v>156</v>
      </c>
      <c r="F26" s="522" t="s">
        <v>156</v>
      </c>
      <c r="G26" s="522" t="s">
        <v>156</v>
      </c>
      <c r="H26" s="524" t="s">
        <v>156</v>
      </c>
      <c r="I26" s="522" t="s">
        <v>156</v>
      </c>
      <c r="J26" s="522" t="s">
        <v>156</v>
      </c>
      <c r="K26" s="250" t="s">
        <v>156</v>
      </c>
      <c r="L26" s="251" t="s">
        <v>156</v>
      </c>
      <c r="M26" s="251" t="s">
        <v>156</v>
      </c>
      <c r="N26" s="251" t="s">
        <v>156</v>
      </c>
    </row>
    <row r="27" spans="1:14" ht="15.95" customHeight="1">
      <c r="A27" s="65"/>
      <c r="B27" s="525" t="s">
        <v>395</v>
      </c>
      <c r="C27" s="526">
        <v>1</v>
      </c>
      <c r="D27" s="526">
        <v>16</v>
      </c>
      <c r="E27" s="527">
        <v>2</v>
      </c>
      <c r="F27" s="526" t="s">
        <v>156</v>
      </c>
      <c r="G27" s="526">
        <v>2</v>
      </c>
      <c r="H27" s="527" t="s">
        <v>156</v>
      </c>
      <c r="I27" s="526" t="s">
        <v>156</v>
      </c>
      <c r="J27" s="526" t="s">
        <v>156</v>
      </c>
      <c r="K27" s="246" t="s">
        <v>156</v>
      </c>
      <c r="L27" s="247" t="s">
        <v>156</v>
      </c>
      <c r="M27" s="247" t="s">
        <v>156</v>
      </c>
      <c r="N27" s="247" t="s">
        <v>156</v>
      </c>
    </row>
    <row r="28" spans="1:14" ht="15" customHeight="1">
      <c r="A28" s="65"/>
      <c r="B28" s="525" t="s">
        <v>396</v>
      </c>
      <c r="C28" s="526" t="s">
        <v>156</v>
      </c>
      <c r="D28" s="526" t="s">
        <v>156</v>
      </c>
      <c r="E28" s="527" t="s">
        <v>156</v>
      </c>
      <c r="F28" s="526" t="s">
        <v>156</v>
      </c>
      <c r="G28" s="526" t="s">
        <v>156</v>
      </c>
      <c r="H28" s="527" t="s">
        <v>156</v>
      </c>
      <c r="I28" s="526" t="s">
        <v>156</v>
      </c>
      <c r="J28" s="526" t="s">
        <v>156</v>
      </c>
      <c r="K28" s="246" t="s">
        <v>156</v>
      </c>
      <c r="L28" s="247" t="s">
        <v>156</v>
      </c>
      <c r="M28" s="247" t="s">
        <v>156</v>
      </c>
      <c r="N28" s="247" t="s">
        <v>156</v>
      </c>
    </row>
    <row r="29" spans="1:14" ht="21" customHeight="1">
      <c r="A29" s="65"/>
      <c r="B29" s="839" t="s">
        <v>397</v>
      </c>
      <c r="C29" s="839"/>
      <c r="D29" s="839"/>
      <c r="E29" s="839"/>
      <c r="F29" s="839"/>
      <c r="G29" s="839"/>
      <c r="H29" s="839"/>
      <c r="I29" s="839"/>
      <c r="J29" s="839"/>
      <c r="K29" s="839"/>
      <c r="L29" s="839"/>
      <c r="M29" s="839"/>
      <c r="N29" s="839"/>
    </row>
    <row r="30" spans="1:14" ht="15.75" customHeight="1">
      <c r="A30" s="65"/>
      <c r="B30" s="845" t="s">
        <v>398</v>
      </c>
      <c r="C30" s="845"/>
      <c r="D30" s="845"/>
      <c r="E30" s="845"/>
      <c r="F30" s="845"/>
      <c r="G30" s="845"/>
      <c r="H30" s="845"/>
      <c r="I30" s="845"/>
      <c r="J30" s="265"/>
      <c r="K30" s="265"/>
      <c r="L30" s="265"/>
      <c r="M30" s="265"/>
      <c r="N30" s="265"/>
    </row>
    <row r="31" spans="1:14" ht="15.75" customHeight="1">
      <c r="A31" s="65"/>
      <c r="B31" s="840" t="s">
        <v>399</v>
      </c>
      <c r="C31" s="840"/>
      <c r="D31" s="840"/>
      <c r="E31" s="840"/>
      <c r="F31" s="840"/>
      <c r="G31" s="840"/>
      <c r="H31" s="840"/>
      <c r="I31" s="840"/>
      <c r="J31" s="840"/>
      <c r="K31" s="840"/>
      <c r="L31" s="840"/>
      <c r="M31" s="840"/>
      <c r="N31" s="840"/>
    </row>
    <row r="32" spans="1:14" ht="15.75" customHeight="1">
      <c r="A32" s="65"/>
      <c r="B32" s="840" t="s">
        <v>400</v>
      </c>
      <c r="C32" s="840"/>
      <c r="D32" s="840"/>
      <c r="E32" s="840"/>
      <c r="F32" s="840"/>
      <c r="G32" s="840"/>
      <c r="H32" s="840"/>
      <c r="I32" s="840"/>
      <c r="J32" s="840"/>
      <c r="K32" s="840"/>
      <c r="L32" s="840"/>
      <c r="M32" s="840"/>
      <c r="N32" s="840"/>
    </row>
    <row r="33" spans="1:14" ht="20.25" customHeight="1">
      <c r="A33" s="65"/>
      <c r="B33" s="841" t="s">
        <v>401</v>
      </c>
      <c r="C33" s="841"/>
      <c r="D33" s="841"/>
      <c r="E33" s="841"/>
      <c r="F33" s="841"/>
      <c r="G33" s="841"/>
      <c r="H33" s="841"/>
      <c r="I33" s="841"/>
      <c r="J33" s="841"/>
      <c r="K33" s="841"/>
      <c r="L33" s="841"/>
      <c r="M33" s="841"/>
      <c r="N33" s="841"/>
    </row>
    <row r="34" spans="1:14" ht="15.75" customHeight="1">
      <c r="A34" s="65"/>
      <c r="B34" s="840" t="s">
        <v>402</v>
      </c>
      <c r="C34" s="840"/>
      <c r="D34" s="840"/>
      <c r="E34" s="840"/>
      <c r="F34" s="840"/>
      <c r="G34" s="840"/>
      <c r="H34" s="840"/>
      <c r="I34" s="840"/>
      <c r="J34" s="840"/>
      <c r="K34" s="840"/>
      <c r="L34" s="840"/>
      <c r="M34" s="840"/>
      <c r="N34" s="840"/>
    </row>
    <row r="35" spans="1:14" ht="15">
      <c r="A35" s="65"/>
      <c r="B35" s="122"/>
      <c r="C35" s="255"/>
      <c r="D35" s="255"/>
      <c r="E35" s="255"/>
      <c r="F35" s="255"/>
      <c r="G35" s="255"/>
      <c r="H35" s="255"/>
      <c r="I35" s="255"/>
      <c r="J35" s="242"/>
      <c r="K35" s="242"/>
      <c r="L35" s="242"/>
      <c r="M35" s="242"/>
      <c r="N35" s="242"/>
    </row>
    <row r="36" spans="1:14" ht="28.5">
      <c r="A36" s="65"/>
      <c r="B36" s="243" t="s">
        <v>403</v>
      </c>
      <c r="C36" s="844" t="s">
        <v>404</v>
      </c>
      <c r="D36" s="844"/>
      <c r="E36" s="243" t="s">
        <v>405</v>
      </c>
      <c r="F36" s="148" t="s">
        <v>156</v>
      </c>
      <c r="G36" s="148" t="s">
        <v>156</v>
      </c>
      <c r="H36" s="242" t="s">
        <v>156</v>
      </c>
      <c r="I36" s="242" t="s">
        <v>156</v>
      </c>
      <c r="J36" s="242" t="s">
        <v>156</v>
      </c>
      <c r="K36" s="242" t="s">
        <v>156</v>
      </c>
      <c r="L36" s="242" t="s">
        <v>156</v>
      </c>
      <c r="M36" s="242" t="s">
        <v>156</v>
      </c>
      <c r="N36" s="242" t="s">
        <v>156</v>
      </c>
    </row>
    <row r="37" spans="1:14" ht="15.95" customHeight="1">
      <c r="A37" s="65"/>
      <c r="B37" s="525" t="s">
        <v>406</v>
      </c>
      <c r="C37" s="532" t="s">
        <v>385</v>
      </c>
      <c r="D37" s="533"/>
      <c r="E37" s="534" t="s">
        <v>407</v>
      </c>
      <c r="F37" s="148" t="s">
        <v>156</v>
      </c>
      <c r="G37" s="148" t="s">
        <v>156</v>
      </c>
      <c r="H37" s="242" t="s">
        <v>156</v>
      </c>
      <c r="I37" s="242" t="s">
        <v>156</v>
      </c>
      <c r="J37" s="242" t="s">
        <v>156</v>
      </c>
      <c r="K37" s="242" t="s">
        <v>156</v>
      </c>
      <c r="L37" s="242" t="s">
        <v>156</v>
      </c>
      <c r="M37" s="242" t="s">
        <v>156</v>
      </c>
      <c r="N37" s="242" t="s">
        <v>156</v>
      </c>
    </row>
    <row r="38" spans="1:14" ht="15">
      <c r="A38" s="65"/>
      <c r="B38" s="525" t="s">
        <v>408</v>
      </c>
      <c r="C38" s="535" t="s">
        <v>385</v>
      </c>
      <c r="D38" s="534"/>
      <c r="E38" s="534" t="s">
        <v>192</v>
      </c>
      <c r="F38" s="148" t="s">
        <v>156</v>
      </c>
      <c r="G38" s="148" t="s">
        <v>156</v>
      </c>
      <c r="H38" s="242" t="s">
        <v>156</v>
      </c>
      <c r="I38" s="242" t="s">
        <v>156</v>
      </c>
      <c r="J38" s="242" t="s">
        <v>156</v>
      </c>
      <c r="K38" s="242" t="s">
        <v>156</v>
      </c>
      <c r="L38" s="242" t="s">
        <v>156</v>
      </c>
      <c r="M38" s="242" t="s">
        <v>156</v>
      </c>
      <c r="N38" s="242" t="s">
        <v>156</v>
      </c>
    </row>
    <row r="39" spans="1:14" ht="15.95" customHeight="1">
      <c r="A39" s="65"/>
      <c r="B39" s="525" t="s">
        <v>409</v>
      </c>
      <c r="C39" s="535" t="s">
        <v>383</v>
      </c>
      <c r="D39" s="534"/>
      <c r="E39" s="534" t="s">
        <v>192</v>
      </c>
      <c r="F39" s="148" t="s">
        <v>156</v>
      </c>
      <c r="G39" s="148" t="s">
        <v>156</v>
      </c>
      <c r="H39" s="242" t="s">
        <v>156</v>
      </c>
      <c r="I39" s="242" t="s">
        <v>156</v>
      </c>
      <c r="J39" s="242" t="s">
        <v>156</v>
      </c>
      <c r="K39" s="242" t="s">
        <v>156</v>
      </c>
      <c r="L39" s="242" t="s">
        <v>156</v>
      </c>
      <c r="M39" s="242" t="s">
        <v>156</v>
      </c>
      <c r="N39" s="242" t="s">
        <v>156</v>
      </c>
    </row>
    <row r="40" spans="1:14" ht="15.95" customHeight="1">
      <c r="A40" s="65"/>
      <c r="B40" s="525" t="s">
        <v>410</v>
      </c>
      <c r="C40" s="535" t="s">
        <v>383</v>
      </c>
      <c r="D40" s="534"/>
      <c r="E40" s="534" t="s">
        <v>192</v>
      </c>
      <c r="F40" s="148" t="s">
        <v>156</v>
      </c>
      <c r="G40" s="148" t="s">
        <v>156</v>
      </c>
      <c r="H40" s="242" t="s">
        <v>156</v>
      </c>
      <c r="I40" s="242" t="s">
        <v>156</v>
      </c>
      <c r="J40" s="242" t="s">
        <v>156</v>
      </c>
      <c r="K40" s="242" t="s">
        <v>156</v>
      </c>
      <c r="L40" s="242" t="s">
        <v>156</v>
      </c>
      <c r="M40" s="242" t="s">
        <v>156</v>
      </c>
      <c r="N40" s="242" t="s">
        <v>156</v>
      </c>
    </row>
    <row r="41" spans="1:14" ht="15.95" customHeight="1">
      <c r="A41" s="65"/>
      <c r="B41" s="525" t="s">
        <v>411</v>
      </c>
      <c r="C41" s="535" t="s">
        <v>138</v>
      </c>
      <c r="D41" s="534"/>
      <c r="E41" s="534" t="s">
        <v>407</v>
      </c>
      <c r="F41" s="148" t="s">
        <v>156</v>
      </c>
      <c r="G41" s="148" t="s">
        <v>156</v>
      </c>
      <c r="H41" s="242" t="s">
        <v>156</v>
      </c>
      <c r="I41" s="242" t="s">
        <v>156</v>
      </c>
      <c r="J41" s="242" t="s">
        <v>156</v>
      </c>
      <c r="K41" s="242" t="s">
        <v>156</v>
      </c>
      <c r="L41" s="242" t="s">
        <v>156</v>
      </c>
      <c r="M41" s="242" t="s">
        <v>156</v>
      </c>
      <c r="N41" s="242" t="s">
        <v>156</v>
      </c>
    </row>
    <row r="42" spans="1:14" ht="15.95" customHeight="1">
      <c r="A42" s="65"/>
      <c r="B42" s="525" t="s">
        <v>412</v>
      </c>
      <c r="C42" s="535" t="s">
        <v>385</v>
      </c>
      <c r="D42" s="534"/>
      <c r="E42" s="534" t="s">
        <v>407</v>
      </c>
      <c r="F42" s="256" t="s">
        <v>156</v>
      </c>
      <c r="G42" s="256" t="s">
        <v>156</v>
      </c>
      <c r="H42" s="256" t="s">
        <v>156</v>
      </c>
      <c r="I42" s="148" t="s">
        <v>156</v>
      </c>
      <c r="J42" s="242" t="s">
        <v>156</v>
      </c>
      <c r="K42" s="242" t="s">
        <v>156</v>
      </c>
      <c r="L42" s="242" t="s">
        <v>156</v>
      </c>
      <c r="M42" s="242" t="s">
        <v>156</v>
      </c>
      <c r="N42" s="242" t="s">
        <v>156</v>
      </c>
    </row>
    <row r="43" spans="1:14" ht="15.95" customHeight="1">
      <c r="A43" s="65"/>
      <c r="B43" s="525" t="s">
        <v>413</v>
      </c>
      <c r="C43" s="535" t="s">
        <v>385</v>
      </c>
      <c r="D43" s="534"/>
      <c r="E43" s="534" t="s">
        <v>192</v>
      </c>
      <c r="F43" s="256" t="s">
        <v>156</v>
      </c>
      <c r="G43" s="256" t="s">
        <v>156</v>
      </c>
      <c r="H43" s="256" t="s">
        <v>156</v>
      </c>
      <c r="I43" s="148" t="s">
        <v>156</v>
      </c>
      <c r="J43" s="242" t="s">
        <v>156</v>
      </c>
      <c r="K43" s="242" t="s">
        <v>156</v>
      </c>
      <c r="L43" s="242" t="s">
        <v>156</v>
      </c>
      <c r="M43" s="242" t="s">
        <v>156</v>
      </c>
      <c r="N43" s="242" t="s">
        <v>156</v>
      </c>
    </row>
    <row r="44" spans="1:14" ht="15.95" customHeight="1">
      <c r="A44" s="65"/>
      <c r="B44" s="525" t="s">
        <v>414</v>
      </c>
      <c r="C44" s="535" t="s">
        <v>383</v>
      </c>
      <c r="D44" s="534"/>
      <c r="E44" s="534" t="s">
        <v>192</v>
      </c>
      <c r="F44" s="256" t="s">
        <v>156</v>
      </c>
      <c r="G44" s="256" t="s">
        <v>156</v>
      </c>
      <c r="H44" s="256" t="s">
        <v>156</v>
      </c>
      <c r="I44" s="148" t="s">
        <v>156</v>
      </c>
      <c r="J44" s="242" t="s">
        <v>156</v>
      </c>
      <c r="K44" s="242" t="s">
        <v>156</v>
      </c>
      <c r="L44" s="242" t="s">
        <v>156</v>
      </c>
      <c r="M44" s="242" t="s">
        <v>156</v>
      </c>
      <c r="N44" s="242" t="s">
        <v>156</v>
      </c>
    </row>
    <row r="45" spans="1:14" ht="15.95" customHeight="1">
      <c r="A45" s="65"/>
      <c r="B45" s="525" t="s">
        <v>415</v>
      </c>
      <c r="C45" s="535" t="s">
        <v>138</v>
      </c>
      <c r="D45" s="534"/>
      <c r="E45" s="534" t="s">
        <v>416</v>
      </c>
      <c r="F45" s="256" t="s">
        <v>156</v>
      </c>
      <c r="G45" s="256" t="s">
        <v>156</v>
      </c>
      <c r="H45" s="256" t="s">
        <v>156</v>
      </c>
      <c r="I45" s="148" t="s">
        <v>156</v>
      </c>
      <c r="J45" s="242" t="s">
        <v>156</v>
      </c>
      <c r="K45" s="242" t="s">
        <v>156</v>
      </c>
      <c r="L45" s="242" t="s">
        <v>156</v>
      </c>
      <c r="M45" s="242" t="s">
        <v>156</v>
      </c>
      <c r="N45" s="242" t="s">
        <v>156</v>
      </c>
    </row>
    <row r="46" spans="1:14" ht="15.95" customHeight="1">
      <c r="A46" s="65"/>
      <c r="B46" s="525" t="s">
        <v>417</v>
      </c>
      <c r="C46" s="535" t="s">
        <v>138</v>
      </c>
      <c r="D46" s="534"/>
      <c r="E46" s="534" t="s">
        <v>416</v>
      </c>
      <c r="F46" s="256" t="s">
        <v>156</v>
      </c>
      <c r="G46" s="256" t="s">
        <v>156</v>
      </c>
      <c r="H46" s="256" t="s">
        <v>156</v>
      </c>
      <c r="I46" s="148" t="s">
        <v>156</v>
      </c>
      <c r="J46" s="242" t="s">
        <v>156</v>
      </c>
      <c r="K46" s="242" t="s">
        <v>156</v>
      </c>
      <c r="L46" s="242" t="s">
        <v>156</v>
      </c>
      <c r="M46" s="242" t="s">
        <v>156</v>
      </c>
      <c r="N46" s="242" t="s">
        <v>156</v>
      </c>
    </row>
    <row r="47" spans="1:14" ht="14.1" customHeight="1">
      <c r="A47" s="65"/>
      <c r="B47" s="525" t="s">
        <v>418</v>
      </c>
      <c r="C47" s="535" t="s">
        <v>385</v>
      </c>
      <c r="D47" s="536"/>
      <c r="E47" s="534" t="s">
        <v>192</v>
      </c>
      <c r="F47" s="256" t="s">
        <v>156</v>
      </c>
      <c r="G47" s="256" t="s">
        <v>156</v>
      </c>
      <c r="H47" s="256" t="s">
        <v>156</v>
      </c>
      <c r="I47" s="148" t="s">
        <v>156</v>
      </c>
      <c r="J47" s="242" t="s">
        <v>156</v>
      </c>
      <c r="K47" s="242" t="s">
        <v>156</v>
      </c>
      <c r="L47" s="242" t="s">
        <v>156</v>
      </c>
      <c r="M47" s="242" t="s">
        <v>156</v>
      </c>
      <c r="N47" s="242" t="s">
        <v>156</v>
      </c>
    </row>
    <row r="48" spans="1:14" ht="14.1" customHeight="1">
      <c r="A48" s="65"/>
      <c r="B48" s="525" t="s">
        <v>419</v>
      </c>
      <c r="C48" s="535" t="s">
        <v>385</v>
      </c>
      <c r="D48" s="536"/>
      <c r="E48" s="534" t="s">
        <v>416</v>
      </c>
      <c r="F48" s="256" t="s">
        <v>156</v>
      </c>
      <c r="G48" s="256" t="s">
        <v>156</v>
      </c>
      <c r="H48" s="256" t="s">
        <v>156</v>
      </c>
      <c r="I48" s="148" t="s">
        <v>156</v>
      </c>
      <c r="J48" s="242" t="s">
        <v>156</v>
      </c>
      <c r="K48" s="242" t="s">
        <v>156</v>
      </c>
      <c r="L48" s="242" t="s">
        <v>156</v>
      </c>
      <c r="M48" s="242" t="s">
        <v>156</v>
      </c>
      <c r="N48" s="242" t="s">
        <v>156</v>
      </c>
    </row>
    <row r="49" spans="1:14" ht="14.1" customHeight="1">
      <c r="A49" s="65"/>
      <c r="B49" s="525" t="s">
        <v>420</v>
      </c>
      <c r="C49" s="535" t="s">
        <v>383</v>
      </c>
      <c r="D49" s="534"/>
      <c r="E49" s="534" t="s">
        <v>192</v>
      </c>
      <c r="F49" s="256" t="s">
        <v>156</v>
      </c>
      <c r="G49" s="256" t="s">
        <v>156</v>
      </c>
      <c r="H49" s="256" t="s">
        <v>156</v>
      </c>
      <c r="I49" s="148" t="s">
        <v>156</v>
      </c>
      <c r="J49" s="242" t="s">
        <v>156</v>
      </c>
      <c r="K49" s="242" t="s">
        <v>156</v>
      </c>
      <c r="L49" s="242" t="s">
        <v>156</v>
      </c>
      <c r="M49" s="242" t="s">
        <v>156</v>
      </c>
      <c r="N49" s="242" t="s">
        <v>156</v>
      </c>
    </row>
    <row r="50" spans="1:14" ht="14.1" customHeight="1">
      <c r="A50" s="65"/>
      <c r="B50" s="525" t="s">
        <v>421</v>
      </c>
      <c r="C50" s="535" t="s">
        <v>385</v>
      </c>
      <c r="D50" s="536"/>
      <c r="E50" s="534" t="s">
        <v>192</v>
      </c>
      <c r="F50" s="256" t="s">
        <v>156</v>
      </c>
      <c r="G50" s="256" t="s">
        <v>156</v>
      </c>
      <c r="H50" s="256" t="s">
        <v>156</v>
      </c>
      <c r="I50" s="148" t="s">
        <v>156</v>
      </c>
      <c r="J50" s="242" t="s">
        <v>156</v>
      </c>
      <c r="K50" s="242" t="s">
        <v>156</v>
      </c>
      <c r="L50" s="242" t="s">
        <v>156</v>
      </c>
      <c r="M50" s="242" t="s">
        <v>156</v>
      </c>
      <c r="N50" s="242" t="s">
        <v>156</v>
      </c>
    </row>
    <row r="51" spans="1:14" ht="14.1" customHeight="1">
      <c r="A51" s="65"/>
      <c r="B51" s="525" t="s">
        <v>422</v>
      </c>
      <c r="C51" s="535" t="s">
        <v>385</v>
      </c>
      <c r="D51" s="536"/>
      <c r="E51" s="534" t="s">
        <v>423</v>
      </c>
      <c r="F51" s="256" t="s">
        <v>156</v>
      </c>
      <c r="G51" s="256" t="s">
        <v>156</v>
      </c>
      <c r="H51" s="256" t="s">
        <v>156</v>
      </c>
      <c r="I51" s="148" t="s">
        <v>156</v>
      </c>
      <c r="J51" s="242" t="s">
        <v>156</v>
      </c>
      <c r="K51" s="242" t="s">
        <v>156</v>
      </c>
      <c r="L51" s="242" t="s">
        <v>156</v>
      </c>
      <c r="M51" s="242" t="s">
        <v>156</v>
      </c>
      <c r="N51" s="242" t="s">
        <v>156</v>
      </c>
    </row>
    <row r="52" spans="1:14" ht="14.1" customHeight="1">
      <c r="A52" s="65"/>
      <c r="B52" s="525" t="s">
        <v>424</v>
      </c>
      <c r="C52" s="535" t="s">
        <v>385</v>
      </c>
      <c r="D52" s="536"/>
      <c r="E52" s="534" t="s">
        <v>193</v>
      </c>
      <c r="F52" s="256" t="s">
        <v>156</v>
      </c>
      <c r="G52" s="256" t="s">
        <v>156</v>
      </c>
      <c r="H52" s="256" t="s">
        <v>156</v>
      </c>
      <c r="I52" s="148" t="s">
        <v>156</v>
      </c>
      <c r="J52" s="242" t="s">
        <v>156</v>
      </c>
      <c r="K52" s="242" t="s">
        <v>156</v>
      </c>
      <c r="L52" s="242" t="s">
        <v>156</v>
      </c>
      <c r="M52" s="242" t="s">
        <v>156</v>
      </c>
      <c r="N52" s="242" t="s">
        <v>156</v>
      </c>
    </row>
    <row r="53" spans="1:14" ht="14.1" customHeight="1">
      <c r="A53" s="65"/>
      <c r="B53" s="525" t="s">
        <v>425</v>
      </c>
      <c r="C53" s="535" t="s">
        <v>385</v>
      </c>
      <c r="D53" s="536"/>
      <c r="E53" s="534" t="s">
        <v>193</v>
      </c>
      <c r="F53" s="256" t="s">
        <v>156</v>
      </c>
      <c r="G53" s="256" t="s">
        <v>156</v>
      </c>
      <c r="H53" s="256" t="s">
        <v>156</v>
      </c>
      <c r="I53" s="148" t="s">
        <v>156</v>
      </c>
      <c r="J53" s="242" t="s">
        <v>156</v>
      </c>
      <c r="K53" s="242" t="s">
        <v>156</v>
      </c>
      <c r="L53" s="242" t="s">
        <v>156</v>
      </c>
      <c r="M53" s="242" t="s">
        <v>156</v>
      </c>
      <c r="N53" s="242" t="s">
        <v>156</v>
      </c>
    </row>
    <row r="54" spans="1:14" ht="14.1" customHeight="1">
      <c r="A54" s="65"/>
      <c r="B54" s="525" t="s">
        <v>426</v>
      </c>
      <c r="C54" s="535" t="s">
        <v>385</v>
      </c>
      <c r="D54" s="536"/>
      <c r="E54" s="534" t="s">
        <v>192</v>
      </c>
      <c r="F54" s="256" t="s">
        <v>156</v>
      </c>
      <c r="G54" s="256" t="s">
        <v>156</v>
      </c>
      <c r="H54" s="256" t="s">
        <v>156</v>
      </c>
      <c r="I54" s="148" t="s">
        <v>156</v>
      </c>
      <c r="J54" s="242" t="s">
        <v>156</v>
      </c>
      <c r="K54" s="242" t="s">
        <v>156</v>
      </c>
      <c r="L54" s="242" t="s">
        <v>156</v>
      </c>
      <c r="M54" s="242" t="s">
        <v>156</v>
      </c>
      <c r="N54" s="242" t="s">
        <v>156</v>
      </c>
    </row>
    <row r="55" spans="1:14" ht="14.1" customHeight="1">
      <c r="A55" s="65"/>
      <c r="B55" s="525" t="s">
        <v>427</v>
      </c>
      <c r="C55" s="535" t="s">
        <v>385</v>
      </c>
      <c r="D55" s="536"/>
      <c r="E55" s="534" t="s">
        <v>192</v>
      </c>
      <c r="F55" s="256" t="s">
        <v>156</v>
      </c>
      <c r="G55" s="256" t="s">
        <v>156</v>
      </c>
      <c r="H55" s="256" t="s">
        <v>156</v>
      </c>
      <c r="I55" s="148" t="s">
        <v>156</v>
      </c>
      <c r="J55" s="242" t="s">
        <v>156</v>
      </c>
      <c r="K55" s="242" t="s">
        <v>156</v>
      </c>
      <c r="L55" s="242" t="s">
        <v>156</v>
      </c>
      <c r="M55" s="242" t="s">
        <v>156</v>
      </c>
      <c r="N55" s="242" t="s">
        <v>156</v>
      </c>
    </row>
    <row r="56" spans="1:14" ht="15">
      <c r="A56" s="65"/>
      <c r="B56" s="525" t="s">
        <v>428</v>
      </c>
      <c r="C56" s="535" t="s">
        <v>385</v>
      </c>
      <c r="D56" s="536"/>
      <c r="E56" s="534" t="s">
        <v>192</v>
      </c>
      <c r="F56" s="256" t="s">
        <v>156</v>
      </c>
      <c r="G56" s="256" t="s">
        <v>156</v>
      </c>
      <c r="H56" s="256" t="s">
        <v>156</v>
      </c>
      <c r="I56" s="148" t="s">
        <v>156</v>
      </c>
      <c r="J56" s="242" t="s">
        <v>156</v>
      </c>
      <c r="K56" s="242" t="s">
        <v>156</v>
      </c>
      <c r="L56" s="242" t="s">
        <v>156</v>
      </c>
      <c r="M56" s="242" t="s">
        <v>156</v>
      </c>
      <c r="N56" s="242" t="s">
        <v>156</v>
      </c>
    </row>
    <row r="57" spans="1:14" ht="15">
      <c r="A57" s="65"/>
      <c r="B57" s="525" t="s">
        <v>429</v>
      </c>
      <c r="C57" s="535" t="s">
        <v>385</v>
      </c>
      <c r="D57" s="536"/>
      <c r="E57" s="534" t="s">
        <v>192</v>
      </c>
      <c r="F57" s="256" t="s">
        <v>156</v>
      </c>
      <c r="G57" s="256" t="s">
        <v>156</v>
      </c>
      <c r="H57" s="256" t="s">
        <v>156</v>
      </c>
      <c r="I57" s="148" t="s">
        <v>156</v>
      </c>
      <c r="J57" s="242" t="s">
        <v>156</v>
      </c>
      <c r="K57" s="242" t="s">
        <v>156</v>
      </c>
      <c r="L57" s="242" t="s">
        <v>156</v>
      </c>
      <c r="M57" s="242" t="s">
        <v>156</v>
      </c>
      <c r="N57" s="242" t="s">
        <v>156</v>
      </c>
    </row>
    <row r="58" spans="1:14" ht="15">
      <c r="A58" s="65"/>
      <c r="B58" s="837" t="s">
        <v>430</v>
      </c>
      <c r="C58" s="838"/>
      <c r="D58" s="838"/>
      <c r="E58" s="838"/>
      <c r="F58" s="256" t="s">
        <v>156</v>
      </c>
      <c r="G58" s="256" t="s">
        <v>156</v>
      </c>
      <c r="H58" s="256" t="s">
        <v>156</v>
      </c>
      <c r="I58" s="148" t="s">
        <v>156</v>
      </c>
      <c r="J58" s="242" t="s">
        <v>156</v>
      </c>
      <c r="K58" s="242" t="s">
        <v>156</v>
      </c>
      <c r="L58" s="242" t="s">
        <v>156</v>
      </c>
      <c r="M58" s="242" t="s">
        <v>156</v>
      </c>
      <c r="N58" s="242" t="s">
        <v>156</v>
      </c>
    </row>
    <row r="59" spans="1:14" ht="15">
      <c r="A59" s="65"/>
      <c r="B59" s="148" t="s">
        <v>156</v>
      </c>
      <c r="C59" s="148" t="s">
        <v>156</v>
      </c>
      <c r="D59" s="148" t="s">
        <v>156</v>
      </c>
      <c r="E59" s="148" t="s">
        <v>156</v>
      </c>
      <c r="F59" s="148" t="s">
        <v>156</v>
      </c>
      <c r="G59" s="148" t="s">
        <v>156</v>
      </c>
      <c r="H59" s="148" t="s">
        <v>156</v>
      </c>
      <c r="I59" s="148" t="s">
        <v>156</v>
      </c>
      <c r="J59" s="242" t="s">
        <v>156</v>
      </c>
      <c r="K59" s="242" t="s">
        <v>156</v>
      </c>
      <c r="L59" s="242" t="s">
        <v>156</v>
      </c>
      <c r="M59" s="242" t="s">
        <v>156</v>
      </c>
      <c r="N59" s="242" t="s">
        <v>156</v>
      </c>
    </row>
    <row r="60" spans="1:14" ht="15">
      <c r="A60" s="65"/>
      <c r="B60" s="257" t="s">
        <v>431</v>
      </c>
      <c r="C60" s="258" t="s">
        <v>156</v>
      </c>
      <c r="D60" s="148" t="s">
        <v>156</v>
      </c>
      <c r="E60" s="148" t="s">
        <v>156</v>
      </c>
      <c r="F60" s="148" t="s">
        <v>156</v>
      </c>
      <c r="G60" s="148" t="s">
        <v>156</v>
      </c>
      <c r="H60" s="537" t="s">
        <v>156</v>
      </c>
      <c r="I60" s="242" t="s">
        <v>156</v>
      </c>
      <c r="J60" s="242" t="s">
        <v>156</v>
      </c>
      <c r="K60" s="242" t="s">
        <v>156</v>
      </c>
      <c r="L60" s="242" t="s">
        <v>156</v>
      </c>
      <c r="M60" s="242" t="s">
        <v>156</v>
      </c>
      <c r="N60" s="242" t="s">
        <v>156</v>
      </c>
    </row>
    <row r="61" spans="1:14" ht="15">
      <c r="A61" s="65"/>
      <c r="B61" s="258" t="s">
        <v>156</v>
      </c>
      <c r="C61" s="258" t="s">
        <v>156</v>
      </c>
      <c r="D61" s="148" t="s">
        <v>156</v>
      </c>
      <c r="E61" s="148" t="s">
        <v>156</v>
      </c>
      <c r="F61" s="148" t="s">
        <v>156</v>
      </c>
      <c r="G61" s="148" t="s">
        <v>156</v>
      </c>
      <c r="H61" s="537" t="s">
        <v>156</v>
      </c>
      <c r="I61" s="242" t="s">
        <v>156</v>
      </c>
      <c r="J61" s="242" t="s">
        <v>156</v>
      </c>
      <c r="K61" s="242" t="s">
        <v>156</v>
      </c>
      <c r="L61" s="242" t="s">
        <v>156</v>
      </c>
      <c r="M61" s="242" t="s">
        <v>156</v>
      </c>
      <c r="N61" s="242" t="s">
        <v>156</v>
      </c>
    </row>
    <row r="62" spans="1:14" ht="15">
      <c r="A62" s="65"/>
      <c r="B62" s="259" t="s">
        <v>432</v>
      </c>
      <c r="C62" s="281">
        <v>2025</v>
      </c>
      <c r="D62" s="259">
        <v>2024</v>
      </c>
      <c r="E62" s="259">
        <v>2023</v>
      </c>
      <c r="F62" s="259">
        <v>2022</v>
      </c>
      <c r="G62" s="282">
        <v>2021</v>
      </c>
      <c r="H62" s="260" t="s">
        <v>156</v>
      </c>
      <c r="I62" s="242" t="s">
        <v>156</v>
      </c>
      <c r="J62" s="242" t="s">
        <v>156</v>
      </c>
      <c r="K62" s="242" t="s">
        <v>156</v>
      </c>
      <c r="L62" s="242" t="s">
        <v>156</v>
      </c>
      <c r="M62" s="242" t="s">
        <v>156</v>
      </c>
      <c r="N62" s="242" t="s">
        <v>156</v>
      </c>
    </row>
    <row r="63" spans="1:14" ht="15">
      <c r="A63" s="65"/>
      <c r="B63" s="525" t="s">
        <v>433</v>
      </c>
      <c r="C63" s="538">
        <v>99.4</v>
      </c>
      <c r="D63" s="539">
        <v>98.6</v>
      </c>
      <c r="E63" s="539">
        <v>97.3</v>
      </c>
      <c r="F63" s="539">
        <v>89.3</v>
      </c>
      <c r="G63" s="539">
        <v>87.9</v>
      </c>
      <c r="H63" s="537" t="s">
        <v>156</v>
      </c>
      <c r="I63" s="242" t="s">
        <v>156</v>
      </c>
      <c r="J63" s="242" t="s">
        <v>156</v>
      </c>
      <c r="K63" s="242" t="s">
        <v>156</v>
      </c>
      <c r="L63" s="242" t="s">
        <v>156</v>
      </c>
      <c r="M63" s="242" t="s">
        <v>156</v>
      </c>
      <c r="N63" s="242" t="s">
        <v>156</v>
      </c>
    </row>
    <row r="64" spans="1:14" ht="15">
      <c r="A64" s="65"/>
      <c r="B64" s="525" t="s">
        <v>434</v>
      </c>
      <c r="C64" s="273">
        <v>0.2</v>
      </c>
      <c r="D64" s="274">
        <v>0.7</v>
      </c>
      <c r="E64" s="274">
        <v>1.4</v>
      </c>
      <c r="F64" s="274">
        <v>4.2</v>
      </c>
      <c r="G64" s="274">
        <v>5.0999999999999996</v>
      </c>
      <c r="H64" s="537" t="s">
        <v>156</v>
      </c>
      <c r="I64" s="242" t="s">
        <v>156</v>
      </c>
      <c r="J64" s="242" t="s">
        <v>156</v>
      </c>
      <c r="K64" s="242" t="s">
        <v>156</v>
      </c>
      <c r="L64" s="242" t="s">
        <v>156</v>
      </c>
      <c r="M64" s="242" t="s">
        <v>156</v>
      </c>
      <c r="N64" s="242" t="s">
        <v>156</v>
      </c>
    </row>
    <row r="65" spans="1:14" ht="15">
      <c r="A65" s="65"/>
      <c r="B65" s="525" t="s">
        <v>435</v>
      </c>
      <c r="C65" s="538">
        <v>0.4</v>
      </c>
      <c r="D65" s="539">
        <v>0.7</v>
      </c>
      <c r="E65" s="539">
        <v>1.3</v>
      </c>
      <c r="F65" s="539">
        <v>6.5</v>
      </c>
      <c r="G65" s="539">
        <v>7</v>
      </c>
      <c r="H65" s="537" t="s">
        <v>156</v>
      </c>
      <c r="I65" s="242" t="s">
        <v>156</v>
      </c>
      <c r="J65" s="242" t="s">
        <v>156</v>
      </c>
      <c r="K65" s="242" t="s">
        <v>156</v>
      </c>
      <c r="L65" s="242" t="s">
        <v>156</v>
      </c>
      <c r="M65" s="242" t="s">
        <v>156</v>
      </c>
      <c r="N65" s="242" t="s">
        <v>156</v>
      </c>
    </row>
    <row r="66" spans="1:14" ht="15">
      <c r="A66" s="65"/>
      <c r="B66" s="258" t="s">
        <v>156</v>
      </c>
      <c r="C66" s="258" t="s">
        <v>156</v>
      </c>
      <c r="D66" s="148" t="s">
        <v>156</v>
      </c>
      <c r="E66" s="148" t="s">
        <v>156</v>
      </c>
      <c r="F66" s="148" t="s">
        <v>156</v>
      </c>
      <c r="G66" s="148" t="s">
        <v>156</v>
      </c>
      <c r="H66" s="242" t="s">
        <v>156</v>
      </c>
      <c r="I66" s="242" t="s">
        <v>156</v>
      </c>
      <c r="J66" s="242" t="s">
        <v>156</v>
      </c>
      <c r="K66" s="242" t="s">
        <v>156</v>
      </c>
      <c r="L66" s="242" t="s">
        <v>156</v>
      </c>
      <c r="M66" s="242" t="s">
        <v>156</v>
      </c>
      <c r="N66" s="242" t="s">
        <v>156</v>
      </c>
    </row>
    <row r="67" spans="1:14" ht="15.75">
      <c r="A67" s="65"/>
      <c r="B67" s="259" t="s">
        <v>436</v>
      </c>
      <c r="C67" s="283">
        <v>2025</v>
      </c>
      <c r="D67" s="282">
        <v>2024</v>
      </c>
      <c r="E67" s="282">
        <v>2023</v>
      </c>
      <c r="F67" s="282">
        <v>2022</v>
      </c>
      <c r="G67" s="282">
        <v>2021</v>
      </c>
      <c r="H67" s="537" t="s">
        <v>156</v>
      </c>
      <c r="I67" s="242" t="s">
        <v>156</v>
      </c>
      <c r="J67" s="44"/>
      <c r="K67" s="242" t="s">
        <v>156</v>
      </c>
      <c r="L67" s="242" t="s">
        <v>156</v>
      </c>
      <c r="M67" s="242" t="s">
        <v>156</v>
      </c>
      <c r="N67" s="242" t="s">
        <v>156</v>
      </c>
    </row>
    <row r="68" spans="1:14" ht="15">
      <c r="A68" s="65"/>
      <c r="B68" s="525" t="s">
        <v>433</v>
      </c>
      <c r="C68" s="261">
        <v>6985.4</v>
      </c>
      <c r="D68" s="262">
        <v>4253.8</v>
      </c>
      <c r="E68" s="262">
        <v>2423.5</v>
      </c>
      <c r="F68" s="262">
        <v>1518.1</v>
      </c>
      <c r="G68" s="262">
        <v>1678.9</v>
      </c>
      <c r="H68" s="537"/>
      <c r="I68" s="537"/>
      <c r="J68" s="242" t="s">
        <v>156</v>
      </c>
      <c r="K68" s="242" t="s">
        <v>156</v>
      </c>
      <c r="L68" s="242" t="s">
        <v>156</v>
      </c>
      <c r="M68" s="242" t="s">
        <v>156</v>
      </c>
      <c r="N68" s="242" t="s">
        <v>156</v>
      </c>
    </row>
    <row r="69" spans="1:14" ht="26.45" customHeight="1">
      <c r="A69" s="44"/>
      <c r="B69" s="845" t="s">
        <v>437</v>
      </c>
      <c r="C69" s="845"/>
      <c r="D69" s="845"/>
      <c r="E69" s="845"/>
      <c r="F69" s="845"/>
      <c r="G69" s="845"/>
      <c r="H69" s="537" t="s">
        <v>156</v>
      </c>
      <c r="I69" s="242" t="s">
        <v>156</v>
      </c>
      <c r="J69" s="242" t="s">
        <v>156</v>
      </c>
      <c r="K69" s="242" t="s">
        <v>156</v>
      </c>
      <c r="L69" s="242" t="s">
        <v>156</v>
      </c>
      <c r="M69" s="242" t="s">
        <v>156</v>
      </c>
      <c r="N69" s="242" t="s">
        <v>156</v>
      </c>
    </row>
    <row r="70" spans="1:14" ht="12.6" customHeight="1">
      <c r="A70" s="44"/>
      <c r="B70" s="846" t="s">
        <v>438</v>
      </c>
      <c r="C70" s="846"/>
      <c r="D70" s="846"/>
      <c r="E70" s="846"/>
      <c r="F70" s="846"/>
      <c r="G70" s="846"/>
      <c r="H70" s="537"/>
      <c r="I70" s="242"/>
      <c r="J70" s="242"/>
      <c r="K70" s="242"/>
      <c r="L70" s="242"/>
      <c r="M70" s="242"/>
      <c r="N70" s="242"/>
    </row>
    <row r="71" spans="1:14">
      <c r="A71" s="44"/>
      <c r="B71" s="263" t="s">
        <v>156</v>
      </c>
      <c r="C71" s="263" t="s">
        <v>156</v>
      </c>
      <c r="D71" s="263" t="s">
        <v>156</v>
      </c>
      <c r="E71" s="263" t="s">
        <v>156</v>
      </c>
      <c r="F71" s="263" t="s">
        <v>156</v>
      </c>
      <c r="G71" s="263" t="s">
        <v>156</v>
      </c>
      <c r="H71" s="263" t="s">
        <v>156</v>
      </c>
      <c r="I71" s="263" t="s">
        <v>156</v>
      </c>
      <c r="J71" s="263" t="s">
        <v>156</v>
      </c>
      <c r="K71" s="263" t="s">
        <v>156</v>
      </c>
      <c r="L71" s="242" t="s">
        <v>156</v>
      </c>
      <c r="M71" s="242" t="s">
        <v>156</v>
      </c>
      <c r="N71" s="242" t="s">
        <v>156</v>
      </c>
    </row>
    <row r="72" spans="1:14" ht="14.45" customHeight="1">
      <c r="A72" s="44"/>
      <c r="B72" s="842" t="s">
        <v>439</v>
      </c>
      <c r="C72" s="843"/>
      <c r="D72" s="843"/>
      <c r="E72" s="843"/>
      <c r="F72" s="843"/>
      <c r="G72" s="843"/>
      <c r="H72" s="263" t="s">
        <v>156</v>
      </c>
      <c r="I72" s="263" t="s">
        <v>156</v>
      </c>
      <c r="J72" s="263" t="s">
        <v>156</v>
      </c>
      <c r="K72" s="263" t="s">
        <v>156</v>
      </c>
      <c r="L72" s="242" t="s">
        <v>156</v>
      </c>
      <c r="M72" s="242" t="s">
        <v>156</v>
      </c>
      <c r="N72" s="242" t="s">
        <v>156</v>
      </c>
    </row>
    <row r="73" spans="1:14" ht="29.25" customHeight="1">
      <c r="A73" s="44"/>
      <c r="B73" s="835" t="s">
        <v>440</v>
      </c>
      <c r="C73" s="836"/>
      <c r="D73" s="836"/>
      <c r="E73" s="836"/>
      <c r="F73" s="836"/>
      <c r="G73" s="836"/>
      <c r="H73" s="44"/>
      <c r="I73" s="44"/>
      <c r="J73" s="44"/>
      <c r="K73" s="44"/>
      <c r="L73" s="416"/>
      <c r="M73" s="242" t="s">
        <v>156</v>
      </c>
      <c r="N73" s="242" t="s">
        <v>156</v>
      </c>
    </row>
    <row r="74" spans="1:14">
      <c r="A74" s="44"/>
      <c r="B74" s="44"/>
      <c r="C74" s="44"/>
      <c r="D74" s="44"/>
      <c r="E74" s="44"/>
      <c r="F74" s="44"/>
      <c r="G74" s="44"/>
      <c r="H74" s="44"/>
      <c r="I74" s="44"/>
      <c r="J74" s="44"/>
      <c r="K74" s="44"/>
      <c r="L74" s="44"/>
      <c r="M74" s="44"/>
      <c r="N74" s="44"/>
    </row>
    <row r="75" spans="1:14"/>
  </sheetData>
  <sheetProtection algorithmName="SHA-512" hashValue="7CV+stb/5Ga/0qkEfRPJyNewlfFzPTNaxz+dCckbjKiLOqWp79Vp9rFQMZiguV3KWZjdrbWlYC3VlP9NNrePww==" saltValue="JygdVknhnO4jcFr4XGavIg==" spinCount="100000" sheet="1" objects="1" scenarios="1"/>
  <mergeCells count="16">
    <mergeCell ref="L6:N6"/>
    <mergeCell ref="C6:E6"/>
    <mergeCell ref="F6:H6"/>
    <mergeCell ref="I6:K6"/>
    <mergeCell ref="B73:G73"/>
    <mergeCell ref="B58:E58"/>
    <mergeCell ref="B29:N29"/>
    <mergeCell ref="B31:N31"/>
    <mergeCell ref="B32:N32"/>
    <mergeCell ref="B33:N33"/>
    <mergeCell ref="B34:N34"/>
    <mergeCell ref="B72:G72"/>
    <mergeCell ref="C36:D36"/>
    <mergeCell ref="B69:G69"/>
    <mergeCell ref="B70:G70"/>
    <mergeCell ref="B30:I30"/>
  </mergeCells>
  <pageMargins left="0.25" right="0.25" top="0.75" bottom="0.75" header="0.3" footer="0.3"/>
  <pageSetup paperSize="9" scale="70" fitToHeight="0" orientation="landscape" r:id="rId1"/>
  <rowBreaks count="1" manualBreakCount="1">
    <brk id="3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29786AF674BD4A8230FA0B64541AD9" ma:contentTypeVersion="15" ma:contentTypeDescription="Create a new document." ma:contentTypeScope="" ma:versionID="c0aa51b0cb561bf754dbd448a5461b31">
  <xsd:schema xmlns:xsd="http://www.w3.org/2001/XMLSchema" xmlns:xs="http://www.w3.org/2001/XMLSchema" xmlns:p="http://schemas.microsoft.com/office/2006/metadata/properties" xmlns:ns2="9f804299-bcb5-44e9-be25-dbbb41ade91c" xmlns:ns3="592c44a4-8160-4da3-9013-3fa0bfee4873" targetNamespace="http://schemas.microsoft.com/office/2006/metadata/properties" ma:root="true" ma:fieldsID="2189950ac9a80781486ad97795f0ac92" ns2:_="" ns3:_="">
    <xsd:import namespace="9f804299-bcb5-44e9-be25-dbbb41ade91c"/>
    <xsd:import namespace="592c44a4-8160-4da3-9013-3fa0bfee48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04299-bcb5-44e9-be25-dbbb41ade9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48c57d3-b17e-480d-946f-3afa5076a57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c44a4-8160-4da3-9013-3fa0bfee48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f34af3b-e5ee-4638-99ec-03aad61fc1c3}" ma:internalName="TaxCatchAll" ma:showField="CatchAllData" ma:web="592c44a4-8160-4da3-9013-3fa0bfee4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92c44a4-8160-4da3-9013-3fa0bfee4873" xsi:nil="true"/>
    <lcf76f155ced4ddcb4097134ff3c332f xmlns="9f804299-bcb5-44e9-be25-dbbb41ade9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DC1605-302E-4F97-9642-20319B2FB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04299-bcb5-44e9-be25-dbbb41ade91c"/>
    <ds:schemaRef ds:uri="592c44a4-8160-4da3-9013-3fa0bfee4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BCF77-2134-40FD-BFC5-04E6B1DA35DF}">
  <ds:schemaRefs>
    <ds:schemaRef ds:uri="http://schemas.microsoft.com/sharepoint/v3/contenttype/forms"/>
  </ds:schemaRefs>
</ds:datastoreItem>
</file>

<file path=customXml/itemProps3.xml><?xml version="1.0" encoding="utf-8"?>
<ds:datastoreItem xmlns:ds="http://schemas.openxmlformats.org/officeDocument/2006/customXml" ds:itemID="{F64B01EF-8135-40E1-947C-636C7412FF44}">
  <ds:schemaRefs>
    <ds:schemaRef ds:uri="http://purl.org/dc/terms/"/>
    <ds:schemaRef ds:uri="9f804299-bcb5-44e9-be25-dbbb41ade91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92c44a4-8160-4da3-9013-3fa0bfee487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Cover</vt:lpstr>
      <vt:lpstr>Table of Contents</vt:lpstr>
      <vt:lpstr>Disclaimer &amp; Important Notices</vt:lpstr>
      <vt:lpstr>Content Index</vt:lpstr>
      <vt:lpstr>Operational Emissions</vt:lpstr>
      <vt:lpstr>Financed Emissions</vt:lpstr>
      <vt:lpstr>Total Aus Lending Portfolio</vt:lpstr>
      <vt:lpstr>Financing Sustainability</vt:lpstr>
      <vt:lpstr>S&amp;E Risk Management</vt:lpstr>
      <vt:lpstr>Supply Chain</vt:lpstr>
      <vt:lpstr>Community Investment</vt:lpstr>
      <vt:lpstr>Employees</vt:lpstr>
      <vt:lpstr>Responsible Customer Engagement</vt:lpstr>
      <vt:lpstr>Industry Association Payments</vt:lpstr>
      <vt:lpstr>Salient Human Rights</vt:lpstr>
      <vt:lpstr>GRI</vt:lpstr>
      <vt:lpstr>UN GP</vt:lpstr>
      <vt:lpstr>UN PRB</vt:lpstr>
      <vt:lpstr>Glossary of terms</vt:lpstr>
      <vt:lpstr>Change Register-do not publish</vt:lpstr>
      <vt:lpstr>'Community Investment'!Print_Area</vt:lpstr>
      <vt:lpstr>Employees!Print_Area</vt:lpstr>
      <vt:lpstr>GRI!Print_Area</vt:lpstr>
    </vt:vector>
  </TitlesOfParts>
  <Manager/>
  <Company>ANZ Bank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Allisha Oxley</dc:creator>
  <cp:keywords/>
  <dc:description/>
  <cp:lastModifiedBy>Jemma Keogh</cp:lastModifiedBy>
  <cp:revision/>
  <dcterms:created xsi:type="dcterms:W3CDTF">2024-11-07T22:33:51Z</dcterms:created>
  <dcterms:modified xsi:type="dcterms:W3CDTF">2025-11-10T03:51:44Z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0x0101002829786AF674BD4A8230FA0B64541AD9</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